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376" windowHeight="10140" tabRatio="487" activeTab="1"/>
  </bookViews>
  <sheets>
    <sheet name="page_garde" sheetId="23" r:id="rId1"/>
    <sheet name="Taux" sheetId="24" r:id="rId2"/>
    <sheet name="Projections" sheetId="25" r:id="rId3"/>
  </sheets>
  <calcPr calcId="125725"/>
</workbook>
</file>

<file path=xl/calcChain.xml><?xml version="1.0" encoding="utf-8"?>
<calcChain xmlns="http://schemas.openxmlformats.org/spreadsheetml/2006/main">
  <c r="E2" i="24"/>
  <c r="F2" s="1"/>
  <c r="G2" s="1"/>
  <c r="H2" s="1"/>
  <c r="I2" s="1"/>
  <c r="F1" i="25"/>
  <c r="J10"/>
  <c r="J11"/>
  <c r="J12"/>
  <c r="J13"/>
  <c r="J14"/>
  <c r="J15"/>
  <c r="J16"/>
  <c r="J17"/>
  <c r="J18"/>
  <c r="J19"/>
  <c r="J20"/>
  <c r="J21"/>
  <c r="J22"/>
  <c r="J23"/>
  <c r="J24"/>
  <c r="J25"/>
  <c r="K88"/>
  <c r="L88" s="1"/>
  <c r="M88" s="1"/>
  <c r="N88" s="1"/>
  <c r="O88" s="1"/>
  <c r="K89"/>
  <c r="L89"/>
  <c r="M89" s="1"/>
  <c r="N89" s="1"/>
  <c r="O89" s="1"/>
  <c r="K90"/>
  <c r="L90" s="1"/>
  <c r="M90" s="1"/>
  <c r="N90" s="1"/>
  <c r="O90" s="1"/>
  <c r="K91"/>
  <c r="L91" s="1"/>
  <c r="M91" s="1"/>
  <c r="N91" s="1"/>
  <c r="O91" s="1"/>
  <c r="K87"/>
  <c r="L87" s="1"/>
  <c r="K81"/>
  <c r="L81" s="1"/>
  <c r="M81" s="1"/>
  <c r="N81" s="1"/>
  <c r="O81" s="1"/>
  <c r="K82"/>
  <c r="L82" s="1"/>
  <c r="M82" s="1"/>
  <c r="N82" s="1"/>
  <c r="O82" s="1"/>
  <c r="K83"/>
  <c r="K84"/>
  <c r="L84" s="1"/>
  <c r="M84" s="1"/>
  <c r="N84" s="1"/>
  <c r="O84" s="1"/>
  <c r="K80"/>
  <c r="L80" s="1"/>
  <c r="M80" s="1"/>
  <c r="K66"/>
  <c r="L66"/>
  <c r="M66" s="1"/>
  <c r="N66" s="1"/>
  <c r="O66" s="1"/>
  <c r="K67"/>
  <c r="K68"/>
  <c r="L68" s="1"/>
  <c r="M68" s="1"/>
  <c r="N68" s="1"/>
  <c r="O68" s="1"/>
  <c r="K69"/>
  <c r="L69" s="1"/>
  <c r="M69" s="1"/>
  <c r="N69" s="1"/>
  <c r="O69" s="1"/>
  <c r="K70"/>
  <c r="L70" s="1"/>
  <c r="M70" s="1"/>
  <c r="N70" s="1"/>
  <c r="O70" s="1"/>
  <c r="K71"/>
  <c r="L71" s="1"/>
  <c r="M71" s="1"/>
  <c r="N71" s="1"/>
  <c r="O71" s="1"/>
  <c r="K72"/>
  <c r="L72" s="1"/>
  <c r="M72" s="1"/>
  <c r="N72" s="1"/>
  <c r="O72" s="1"/>
  <c r="K73"/>
  <c r="L73" s="1"/>
  <c r="M73" s="1"/>
  <c r="N73" s="1"/>
  <c r="O73" s="1"/>
  <c r="K74"/>
  <c r="L74"/>
  <c r="M74" s="1"/>
  <c r="N74" s="1"/>
  <c r="O74" s="1"/>
  <c r="K75"/>
  <c r="L75" s="1"/>
  <c r="M75" s="1"/>
  <c r="N75" s="1"/>
  <c r="O75" s="1"/>
  <c r="K76"/>
  <c r="L76" s="1"/>
  <c r="M76" s="1"/>
  <c r="N76" s="1"/>
  <c r="O76" s="1"/>
  <c r="K77"/>
  <c r="L77" s="1"/>
  <c r="M77" s="1"/>
  <c r="N77" s="1"/>
  <c r="O77" s="1"/>
  <c r="K65"/>
  <c r="K53"/>
  <c r="L53" s="1"/>
  <c r="M53" s="1"/>
  <c r="N53" s="1"/>
  <c r="O53" s="1"/>
  <c r="K54"/>
  <c r="L54" s="1"/>
  <c r="M54" s="1"/>
  <c r="N54" s="1"/>
  <c r="O54" s="1"/>
  <c r="K55"/>
  <c r="L55" s="1"/>
  <c r="M55" s="1"/>
  <c r="N55" s="1"/>
  <c r="O55" s="1"/>
  <c r="K56"/>
  <c r="L56"/>
  <c r="M56" s="1"/>
  <c r="N56" s="1"/>
  <c r="O56" s="1"/>
  <c r="K57"/>
  <c r="L57" s="1"/>
  <c r="M57" s="1"/>
  <c r="N57" s="1"/>
  <c r="O57" s="1"/>
  <c r="K58"/>
  <c r="L58" s="1"/>
  <c r="M58" s="1"/>
  <c r="N58" s="1"/>
  <c r="O58" s="1"/>
  <c r="K59"/>
  <c r="L59" s="1"/>
  <c r="M59" s="1"/>
  <c r="N59" s="1"/>
  <c r="O59" s="1"/>
  <c r="K60"/>
  <c r="L60"/>
  <c r="M60" s="1"/>
  <c r="N60" s="1"/>
  <c r="O60" s="1"/>
  <c r="K61"/>
  <c r="L61" s="1"/>
  <c r="M61" s="1"/>
  <c r="N61" s="1"/>
  <c r="O61" s="1"/>
  <c r="K62"/>
  <c r="L62" s="1"/>
  <c r="M62" s="1"/>
  <c r="N62" s="1"/>
  <c r="O62" s="1"/>
  <c r="K52"/>
  <c r="K63" s="1"/>
  <c r="K48"/>
  <c r="L48" s="1"/>
  <c r="M48" s="1"/>
  <c r="N48" s="1"/>
  <c r="O48" s="1"/>
  <c r="K47"/>
  <c r="L47" s="1"/>
  <c r="M47" s="1"/>
  <c r="N47" s="1"/>
  <c r="O47" s="1"/>
  <c r="K46"/>
  <c r="L46" s="1"/>
  <c r="K45"/>
  <c r="K36"/>
  <c r="K37"/>
  <c r="L37" s="1"/>
  <c r="M37" s="1"/>
  <c r="N37" s="1"/>
  <c r="O37" s="1"/>
  <c r="K38"/>
  <c r="L38"/>
  <c r="M38" s="1"/>
  <c r="N38" s="1"/>
  <c r="O38" s="1"/>
  <c r="K39"/>
  <c r="L39" s="1"/>
  <c r="M39" s="1"/>
  <c r="N39" s="1"/>
  <c r="O39" s="1"/>
  <c r="K40"/>
  <c r="L40" s="1"/>
  <c r="M40" s="1"/>
  <c r="N40" s="1"/>
  <c r="O40" s="1"/>
  <c r="K41"/>
  <c r="L41" s="1"/>
  <c r="M41" s="1"/>
  <c r="N41" s="1"/>
  <c r="O41" s="1"/>
  <c r="K35"/>
  <c r="K33"/>
  <c r="L33" s="1"/>
  <c r="M33" s="1"/>
  <c r="N33" s="1"/>
  <c r="O33" s="1"/>
  <c r="K32"/>
  <c r="L32" s="1"/>
  <c r="K29"/>
  <c r="L29" s="1"/>
  <c r="M29" s="1"/>
  <c r="N29" s="1"/>
  <c r="O29" s="1"/>
  <c r="K30"/>
  <c r="L30" s="1"/>
  <c r="M30" s="1"/>
  <c r="N30" s="1"/>
  <c r="O30" s="1"/>
  <c r="K28"/>
  <c r="L28" s="1"/>
  <c r="K10"/>
  <c r="L10" s="1"/>
  <c r="M10" s="1"/>
  <c r="N10" s="1"/>
  <c r="O10" s="1"/>
  <c r="K11"/>
  <c r="L11" s="1"/>
  <c r="M11" s="1"/>
  <c r="N11" s="1"/>
  <c r="O11" s="1"/>
  <c r="K12"/>
  <c r="L12" s="1"/>
  <c r="M12" s="1"/>
  <c r="N12" s="1"/>
  <c r="O12" s="1"/>
  <c r="K13"/>
  <c r="L13" s="1"/>
  <c r="M13" s="1"/>
  <c r="N13" s="1"/>
  <c r="O13" s="1"/>
  <c r="K14"/>
  <c r="L14" s="1"/>
  <c r="M14" s="1"/>
  <c r="N14" s="1"/>
  <c r="O14" s="1"/>
  <c r="K15"/>
  <c r="L15" s="1"/>
  <c r="M15" s="1"/>
  <c r="N15" s="1"/>
  <c r="O15" s="1"/>
  <c r="K16"/>
  <c r="L16" s="1"/>
  <c r="M16" s="1"/>
  <c r="N16" s="1"/>
  <c r="O16" s="1"/>
  <c r="K17"/>
  <c r="L17" s="1"/>
  <c r="M17" s="1"/>
  <c r="N17" s="1"/>
  <c r="O17" s="1"/>
  <c r="K18"/>
  <c r="L18" s="1"/>
  <c r="M18" s="1"/>
  <c r="N18" s="1"/>
  <c r="O18" s="1"/>
  <c r="K19"/>
  <c r="L19" s="1"/>
  <c r="M19" s="1"/>
  <c r="N19" s="1"/>
  <c r="O19" s="1"/>
  <c r="K20"/>
  <c r="L20" s="1"/>
  <c r="M20" s="1"/>
  <c r="N20" s="1"/>
  <c r="O20" s="1"/>
  <c r="K21"/>
  <c r="L21" s="1"/>
  <c r="M21" s="1"/>
  <c r="N21" s="1"/>
  <c r="O21" s="1"/>
  <c r="K22"/>
  <c r="L22" s="1"/>
  <c r="M22" s="1"/>
  <c r="N22" s="1"/>
  <c r="O22" s="1"/>
  <c r="K23"/>
  <c r="L23" s="1"/>
  <c r="M23" s="1"/>
  <c r="N23" s="1"/>
  <c r="O23" s="1"/>
  <c r="K24"/>
  <c r="L24" s="1"/>
  <c r="M24" s="1"/>
  <c r="N24" s="1"/>
  <c r="O24" s="1"/>
  <c r="K25"/>
  <c r="L25" s="1"/>
  <c r="M25" s="1"/>
  <c r="N25" s="1"/>
  <c r="O25" s="1"/>
  <c r="K9"/>
  <c r="L9" s="1"/>
  <c r="I1"/>
  <c r="H1"/>
  <c r="G1"/>
  <c r="E1"/>
  <c r="D1"/>
  <c r="E26"/>
  <c r="F26"/>
  <c r="G26"/>
  <c r="H26"/>
  <c r="I26"/>
  <c r="D26"/>
  <c r="D117"/>
  <c r="D110"/>
  <c r="D103"/>
  <c r="D92"/>
  <c r="D85"/>
  <c r="D78"/>
  <c r="D63"/>
  <c r="D49"/>
  <c r="D42"/>
  <c r="E42"/>
  <c r="D34"/>
  <c r="D43"/>
  <c r="D31"/>
  <c r="J28"/>
  <c r="J29"/>
  <c r="J30"/>
  <c r="J32"/>
  <c r="J33"/>
  <c r="J35"/>
  <c r="J36"/>
  <c r="J37"/>
  <c r="J38"/>
  <c r="J39"/>
  <c r="J40"/>
  <c r="J41"/>
  <c r="J45"/>
  <c r="J46"/>
  <c r="J47"/>
  <c r="J48"/>
  <c r="J52"/>
  <c r="J53"/>
  <c r="J54"/>
  <c r="J55"/>
  <c r="J56"/>
  <c r="J57"/>
  <c r="J58"/>
  <c r="J59"/>
  <c r="J60"/>
  <c r="J61"/>
  <c r="J62"/>
  <c r="J65"/>
  <c r="J66"/>
  <c r="J67"/>
  <c r="J68"/>
  <c r="J69"/>
  <c r="J70"/>
  <c r="J71"/>
  <c r="J72"/>
  <c r="J73"/>
  <c r="J74"/>
  <c r="J75"/>
  <c r="J76"/>
  <c r="J77"/>
  <c r="J80"/>
  <c r="J81"/>
  <c r="J82"/>
  <c r="J83"/>
  <c r="J84"/>
  <c r="J87"/>
  <c r="J88"/>
  <c r="J89"/>
  <c r="J90"/>
  <c r="J91"/>
  <c r="J101"/>
  <c r="J102"/>
  <c r="J106"/>
  <c r="J107"/>
  <c r="J108"/>
  <c r="J109"/>
  <c r="J111"/>
  <c r="J112"/>
  <c r="J113"/>
  <c r="J114"/>
  <c r="J115"/>
  <c r="J116"/>
  <c r="J9"/>
  <c r="F63"/>
  <c r="G63"/>
  <c r="H63"/>
  <c r="I63"/>
  <c r="J63" s="1"/>
  <c r="E63"/>
  <c r="O117"/>
  <c r="N117"/>
  <c r="M117"/>
  <c r="M118"/>
  <c r="L117"/>
  <c r="K117"/>
  <c r="I117"/>
  <c r="H117"/>
  <c r="G117"/>
  <c r="F117"/>
  <c r="E117"/>
  <c r="E118"/>
  <c r="O110"/>
  <c r="N110"/>
  <c r="M110"/>
  <c r="L110"/>
  <c r="L118"/>
  <c r="K110"/>
  <c r="I110"/>
  <c r="I118"/>
  <c r="H110"/>
  <c r="G110"/>
  <c r="F110"/>
  <c r="F118"/>
  <c r="E110"/>
  <c r="J110"/>
  <c r="I103"/>
  <c r="H103"/>
  <c r="G103"/>
  <c r="F103"/>
  <c r="E103"/>
  <c r="I92"/>
  <c r="J92" s="1"/>
  <c r="H92"/>
  <c r="H93" s="1"/>
  <c r="H97" s="1"/>
  <c r="H122" s="1"/>
  <c r="G92"/>
  <c r="F92"/>
  <c r="E92"/>
  <c r="I85"/>
  <c r="H85"/>
  <c r="G85"/>
  <c r="F85"/>
  <c r="E85"/>
  <c r="I78"/>
  <c r="J78" s="1"/>
  <c r="H78"/>
  <c r="G78"/>
  <c r="G93" s="1"/>
  <c r="G97" s="1"/>
  <c r="G122" s="1"/>
  <c r="F78"/>
  <c r="E78"/>
  <c r="I49"/>
  <c r="J49" s="1"/>
  <c r="H49"/>
  <c r="G49"/>
  <c r="F49"/>
  <c r="E49"/>
  <c r="I42"/>
  <c r="H42"/>
  <c r="G42"/>
  <c r="F42"/>
  <c r="I34"/>
  <c r="J34" s="1"/>
  <c r="H34"/>
  <c r="G34"/>
  <c r="F34"/>
  <c r="E34"/>
  <c r="I31"/>
  <c r="H31"/>
  <c r="H43" s="1"/>
  <c r="G31"/>
  <c r="F31"/>
  <c r="E31"/>
  <c r="J31"/>
  <c r="L103"/>
  <c r="K103"/>
  <c r="M103"/>
  <c r="N103"/>
  <c r="O103"/>
  <c r="J42"/>
  <c r="K118"/>
  <c r="G118"/>
  <c r="F43"/>
  <c r="N118"/>
  <c r="O118"/>
  <c r="D118"/>
  <c r="J103"/>
  <c r="J26"/>
  <c r="H118"/>
  <c r="E43"/>
  <c r="E50"/>
  <c r="E96" s="1"/>
  <c r="M87"/>
  <c r="L65"/>
  <c r="L83"/>
  <c r="M83" s="1"/>
  <c r="N83" s="1"/>
  <c r="O83" s="1"/>
  <c r="K85"/>
  <c r="M46"/>
  <c r="N46" s="1"/>
  <c r="O46" s="1"/>
  <c r="D50"/>
  <c r="D96"/>
  <c r="J85"/>
  <c r="J118"/>
  <c r="J117"/>
  <c r="M28"/>
  <c r="M31" s="1"/>
  <c r="E93"/>
  <c r="E97"/>
  <c r="E122"/>
  <c r="D93"/>
  <c r="D97"/>
  <c r="D122"/>
  <c r="L35"/>
  <c r="D98"/>
  <c r="D121"/>
  <c r="D123"/>
  <c r="N28"/>
  <c r="O28" s="1"/>
  <c r="K26" l="1"/>
  <c r="K31"/>
  <c r="I43"/>
  <c r="H50"/>
  <c r="H96" s="1"/>
  <c r="F50"/>
  <c r="F96" s="1"/>
  <c r="I93"/>
  <c r="L52"/>
  <c r="M52" s="1"/>
  <c r="N52" s="1"/>
  <c r="G43"/>
  <c r="L26"/>
  <c r="H121"/>
  <c r="H123" s="1"/>
  <c r="H98"/>
  <c r="F121"/>
  <c r="N80"/>
  <c r="M85"/>
  <c r="M92"/>
  <c r="N87"/>
  <c r="K42"/>
  <c r="L36"/>
  <c r="M36" s="1"/>
  <c r="N36" s="1"/>
  <c r="O36" s="1"/>
  <c r="O52"/>
  <c r="O63" s="1"/>
  <c r="N63"/>
  <c r="E98"/>
  <c r="E121"/>
  <c r="E123" s="1"/>
  <c r="K78"/>
  <c r="L67"/>
  <c r="M67" s="1"/>
  <c r="N67" s="1"/>
  <c r="O67" s="1"/>
  <c r="M35"/>
  <c r="L78"/>
  <c r="M65"/>
  <c r="K49"/>
  <c r="L45"/>
  <c r="O31"/>
  <c r="L63"/>
  <c r="F93"/>
  <c r="F97" s="1"/>
  <c r="F122" s="1"/>
  <c r="M63"/>
  <c r="L92"/>
  <c r="M9"/>
  <c r="L34"/>
  <c r="N31"/>
  <c r="M32"/>
  <c r="L85"/>
  <c r="G50"/>
  <c r="G96" s="1"/>
  <c r="L31"/>
  <c r="K34"/>
  <c r="K43" s="1"/>
  <c r="K50" s="1"/>
  <c r="K92"/>
  <c r="J93" l="1"/>
  <c r="I97"/>
  <c r="L42"/>
  <c r="I50"/>
  <c r="J43"/>
  <c r="K93"/>
  <c r="G121"/>
  <c r="G123" s="1"/>
  <c r="G98"/>
  <c r="N65"/>
  <c r="M78"/>
  <c r="M93" s="1"/>
  <c r="O87"/>
  <c r="O92" s="1"/>
  <c r="N92"/>
  <c r="N32"/>
  <c r="M34"/>
  <c r="O80"/>
  <c r="O85" s="1"/>
  <c r="N85"/>
  <c r="M26"/>
  <c r="N9"/>
  <c r="M45"/>
  <c r="L49"/>
  <c r="M42"/>
  <c r="N35"/>
  <c r="F123"/>
  <c r="L43"/>
  <c r="L50" s="1"/>
  <c r="F98"/>
  <c r="L93"/>
  <c r="K97" l="1"/>
  <c r="J97"/>
  <c r="I122"/>
  <c r="J122" s="1"/>
  <c r="J50"/>
  <c r="I96"/>
  <c r="O32"/>
  <c r="O34" s="1"/>
  <c r="N34"/>
  <c r="O65"/>
  <c r="O78" s="1"/>
  <c r="O93" s="1"/>
  <c r="N78"/>
  <c r="N93" s="1"/>
  <c r="N42"/>
  <c r="O35"/>
  <c r="O42" s="1"/>
  <c r="O9"/>
  <c r="O26" s="1"/>
  <c r="N26"/>
  <c r="N45"/>
  <c r="M49"/>
  <c r="M43"/>
  <c r="K96" l="1"/>
  <c r="I98"/>
  <c r="J98" s="1"/>
  <c r="J96"/>
  <c r="I121"/>
  <c r="L97"/>
  <c r="K122"/>
  <c r="M50"/>
  <c r="O43"/>
  <c r="O45"/>
  <c r="O49" s="1"/>
  <c r="O50" s="1"/>
  <c r="N49"/>
  <c r="N43"/>
  <c r="N50"/>
  <c r="L122" l="1"/>
  <c r="M97"/>
  <c r="L96"/>
  <c r="K121"/>
  <c r="K123" s="1"/>
  <c r="K98"/>
  <c r="J121"/>
  <c r="I123"/>
  <c r="J123" s="1"/>
  <c r="N97" l="1"/>
  <c r="M122"/>
  <c r="L121"/>
  <c r="L123" s="1"/>
  <c r="L98"/>
  <c r="M96"/>
  <c r="N96" l="1"/>
  <c r="M121"/>
  <c r="M123" s="1"/>
  <c r="M98"/>
  <c r="O97"/>
  <c r="O122" s="1"/>
  <c r="N122"/>
  <c r="O96" l="1"/>
  <c r="N121"/>
  <c r="N123" s="1"/>
  <c r="N98"/>
  <c r="O121" l="1"/>
  <c r="O123" s="1"/>
  <c r="O98"/>
</calcChain>
</file>

<file path=xl/sharedStrings.xml><?xml version="1.0" encoding="utf-8"?>
<sst xmlns="http://schemas.openxmlformats.org/spreadsheetml/2006/main" count="560" uniqueCount="351">
  <si>
    <t>Fonds sectoriel</t>
  </si>
  <si>
    <t>Locations immobilières</t>
  </si>
  <si>
    <t>Autres</t>
  </si>
  <si>
    <t>Intérêts créditeurs</t>
  </si>
  <si>
    <t>Autres (à détailler si nécessaire)</t>
  </si>
  <si>
    <t xml:space="preserve">Précompte immobilier </t>
  </si>
  <si>
    <t>Sous-total Fiscalité</t>
  </si>
  <si>
    <t>Sous-total Subsides</t>
  </si>
  <si>
    <t>Fonds des Provinces</t>
  </si>
  <si>
    <t>Complément régional Plan Marshall</t>
  </si>
  <si>
    <t>Autres compensations pour la non-perception de recettes fiscales</t>
  </si>
  <si>
    <t>Sous-total Fonds des provinces</t>
  </si>
  <si>
    <t>Jetons de présence</t>
  </si>
  <si>
    <t>Autres taxes</t>
  </si>
  <si>
    <t>Projections</t>
  </si>
  <si>
    <t>% de croissance de la population</t>
  </si>
  <si>
    <t>Valeur du centime additionnel PrI</t>
  </si>
  <si>
    <t>RECETTES DE PRESTATIONS</t>
  </si>
  <si>
    <t>sous-total prestations</t>
  </si>
  <si>
    <t>RECETTES DE TRANSFERTS</t>
  </si>
  <si>
    <t>Sous-total transferts</t>
  </si>
  <si>
    <t>RECETTES DE DETTE</t>
  </si>
  <si>
    <t>Sous-total dette</t>
  </si>
  <si>
    <t>TOTAL RECETTES</t>
  </si>
  <si>
    <t>DEPENSES DE PERSONNEL</t>
  </si>
  <si>
    <t>DEPENSES DE FONCTIONNEMENT</t>
  </si>
  <si>
    <t>Sous-total personnel</t>
  </si>
  <si>
    <t>Sous-total fonctionnement</t>
  </si>
  <si>
    <t>DEPENSES DE TRANSFERTS</t>
  </si>
  <si>
    <t>DEPENSES DE DETTE</t>
  </si>
  <si>
    <t>TOTAL DEPENSES</t>
  </si>
  <si>
    <t>RECAPITULATIF</t>
  </si>
  <si>
    <t>Exercice propre</t>
  </si>
  <si>
    <t>RECETTES</t>
  </si>
  <si>
    <t>DEPENSES</t>
  </si>
  <si>
    <t>RESULTAT exercice propre</t>
  </si>
  <si>
    <t>Prélèvements</t>
  </si>
  <si>
    <t>RESULTAT Prélèvements</t>
  </si>
  <si>
    <t>Exercices antérieurs</t>
  </si>
  <si>
    <t>Boni reporté</t>
  </si>
  <si>
    <t>Mali reporté</t>
  </si>
  <si>
    <t>RESULTAT Ex.antérieurs</t>
  </si>
  <si>
    <t>Exercice global</t>
  </si>
  <si>
    <t>RE CETTES</t>
  </si>
  <si>
    <t>RESULTAT Ex.global</t>
  </si>
  <si>
    <t>Population (Nombre d'habitants)</t>
  </si>
  <si>
    <t>Libellés des rubriques</t>
  </si>
  <si>
    <t>Budget 2019</t>
  </si>
  <si>
    <t>Budget 2020</t>
  </si>
  <si>
    <t>Budget 2021</t>
  </si>
  <si>
    <t>Budget 2022</t>
  </si>
  <si>
    <t>Taux moyen d'évolution des cinq dernières années</t>
  </si>
  <si>
    <t>Budget 2023</t>
  </si>
  <si>
    <t>Recettes de prestations</t>
  </si>
  <si>
    <t>Recettes de transferts</t>
  </si>
  <si>
    <t>Recettes de dette</t>
  </si>
  <si>
    <t>Total recettes exercices antérieurs</t>
  </si>
  <si>
    <t>Dépenses de personnel</t>
  </si>
  <si>
    <t>Dépenses de fonctionnement</t>
  </si>
  <si>
    <t>Dépenses de transferts</t>
  </si>
  <si>
    <t>Dépenses de dette</t>
  </si>
  <si>
    <t>Total dépenses exercices antérieurs</t>
  </si>
  <si>
    <t>Vente de pêches et bois</t>
  </si>
  <si>
    <t>Locations de terrains et prairies</t>
  </si>
  <si>
    <t>Locations chasse et pêche</t>
  </si>
  <si>
    <t>Récupérations de frais</t>
  </si>
  <si>
    <t>Récupérations des frais de poursuite</t>
  </si>
  <si>
    <t>Produits divers de prestations</t>
  </si>
  <si>
    <t>Formations, colloques, séminaires (droits d'inscription, syllabus etc.)</t>
  </si>
  <si>
    <t>Recettes des internats/réfectoires</t>
  </si>
  <si>
    <t>Redevances occupations domaine public (gaz, électricité)</t>
  </si>
  <si>
    <t>Remboursements de traitements pour accident du travail</t>
  </si>
  <si>
    <t>Remboursements par le Fonds des maladies</t>
  </si>
  <si>
    <t>Remboursements de traitements ou indemnités payées en trop ou indûment</t>
  </si>
  <si>
    <t>Remboursements des cotisations patronales payées en trop</t>
  </si>
  <si>
    <t>Perceptions des cautions</t>
  </si>
  <si>
    <t>Récupération disponible avances de fonds</t>
  </si>
  <si>
    <t>Subventions (APE et AWIPH)</t>
  </si>
  <si>
    <t>Subventions (RW, Communauté française, UE etc.)</t>
  </si>
  <si>
    <t>Remboursements de traitements (personnel détaché, mise à disposition ou autres)</t>
  </si>
  <si>
    <t>Ristournes primes assurances et remboursements</t>
  </si>
  <si>
    <t>Dividendes</t>
  </si>
  <si>
    <t>Intérêts de retard</t>
  </si>
  <si>
    <t xml:space="preserve">Traitements </t>
  </si>
  <si>
    <t>Indemnités sociales</t>
  </si>
  <si>
    <t>Cotisations patronales</t>
  </si>
  <si>
    <t>Cotisations patronales pensions</t>
  </si>
  <si>
    <t>Indemnités pour frais de déplacements et autres interventions pécuniaires</t>
  </si>
  <si>
    <t>Pensions et rentes</t>
  </si>
  <si>
    <t>Assurances</t>
  </si>
  <si>
    <t xml:space="preserve">Divers frais de personnel </t>
  </si>
  <si>
    <t>Articles de transfert (insuffisance DOP)</t>
  </si>
  <si>
    <t>Articles de transfert (insuffisance DOF)</t>
  </si>
  <si>
    <t>Loyers et charges locatives</t>
  </si>
  <si>
    <t>Frais de déplacement et séjour</t>
  </si>
  <si>
    <t>Frais de fonctionnement adminsitratif et divers</t>
  </si>
  <si>
    <t>Frais de fonctionnement technique</t>
  </si>
  <si>
    <t>Frais de fonctionnement véhicules</t>
  </si>
  <si>
    <t>Frais de fonctionnement voiries</t>
  </si>
  <si>
    <t>Frais de fonctionnement cours d'eau</t>
  </si>
  <si>
    <t>Frais de fonctionnement bâtiments</t>
  </si>
  <si>
    <t>Taxes dues par la Province</t>
  </si>
  <si>
    <t>Consitution de provisions</t>
  </si>
  <si>
    <t>Frais de personnel divers</t>
  </si>
  <si>
    <t>Subsides octroyés par la Province</t>
  </si>
  <si>
    <t>Non valeurs</t>
  </si>
  <si>
    <t xml:space="preserve">Contributions aux frais d'autres pouvoirs publics et cotisations </t>
  </si>
  <si>
    <t>Interventions dans les hôpitaux</t>
  </si>
  <si>
    <t>Intérêts débiteurs et frais financiers</t>
  </si>
  <si>
    <t xml:space="preserve">Remboursements des emprunts </t>
  </si>
  <si>
    <t>Charges financières des emprunts</t>
  </si>
  <si>
    <t>Articles de transfert (insuffisance DOD)</t>
  </si>
  <si>
    <t>Cotisation de responsabilisation des charges de pensions</t>
  </si>
  <si>
    <t>Evolution de l'effectif en nombre de personnes physiques</t>
  </si>
  <si>
    <t>Evolution de l'effectif en ETP</t>
  </si>
  <si>
    <t xml:space="preserve">Remboursements/récupérations de crédits divers </t>
  </si>
  <si>
    <t>Utilisation/reprise de provisions</t>
  </si>
  <si>
    <t>Taux de projection appliqués aux budgets</t>
  </si>
  <si>
    <t>Tableau de Bord Prospectif</t>
  </si>
  <si>
    <t>Code INS:</t>
  </si>
  <si>
    <t>Exercice:</t>
  </si>
  <si>
    <t>Version provisoire en date du :</t>
  </si>
  <si>
    <t>Version définitive arrêtée par le conseil provincial le :</t>
  </si>
  <si>
    <t>Directeur Général:</t>
  </si>
  <si>
    <t>email:</t>
  </si>
  <si>
    <t>Directeur Financier:</t>
  </si>
  <si>
    <t>Une collaboration C.R.A.C. - DGO5 eComptes</t>
  </si>
  <si>
    <t>No de version (informatique) du tableau:</t>
  </si>
  <si>
    <t>PROVINCE</t>
  </si>
  <si>
    <t>G.E.</t>
  </si>
  <si>
    <t>Fonction</t>
  </si>
  <si>
    <t>Codes économiques</t>
  </si>
  <si>
    <t>xxxx</t>
  </si>
  <si>
    <t xml:space="preserve">70200x; 70210x; 70212x; 70240x; </t>
  </si>
  <si>
    <t>70271x; 70270x;</t>
  </si>
  <si>
    <t>70272x;</t>
  </si>
  <si>
    <t xml:space="preserve">70273x; 70274x; </t>
  </si>
  <si>
    <t xml:space="preserve">70221x; 70223x; </t>
  </si>
  <si>
    <t xml:space="preserve">70211x; 70222x; </t>
  </si>
  <si>
    <t xml:space="preserve">70260x; </t>
  </si>
  <si>
    <t>551x/552x</t>
  </si>
  <si>
    <t>74200x; 74200x;</t>
  </si>
  <si>
    <t>74201x; 70201x;</t>
  </si>
  <si>
    <t xml:space="preserve">74204x; </t>
  </si>
  <si>
    <t xml:space="preserve">74205x; </t>
  </si>
  <si>
    <t>74206x;</t>
  </si>
  <si>
    <t>74207x;</t>
  </si>
  <si>
    <t xml:space="preserve">70251x; </t>
  </si>
  <si>
    <t>70250x; 70252x; 70280x; 74200x; 74203x; 70203x; -(551x/74200x;552x/74200x)</t>
  </si>
  <si>
    <t xml:space="preserve">70319x; </t>
  </si>
  <si>
    <t>Total ROP-somme des lignes ci-dessus</t>
  </si>
  <si>
    <t>021x</t>
  </si>
  <si>
    <t>74100x;</t>
  </si>
  <si>
    <t>026x</t>
  </si>
  <si>
    <t>70160x; 70150x;</t>
  </si>
  <si>
    <t>70140x;</t>
  </si>
  <si>
    <t>040x</t>
  </si>
  <si>
    <t>701xxx; -(040x/70140x; 026x/70160x; 026x/70150x; 026x/70140x);</t>
  </si>
  <si>
    <t>74000x; 74001x; 74010x; 74011x; 74030x; 74040x; 74050x; 74080x; 151xxx;</t>
  </si>
  <si>
    <t xml:space="preserve">74020x; 74021x; 74025x; </t>
  </si>
  <si>
    <t xml:space="preserve">74024x; </t>
  </si>
  <si>
    <t>74022x; 74210x;</t>
  </si>
  <si>
    <t>74070x; 76100x; 74204x; 74216x;</t>
  </si>
  <si>
    <t>735xxx;</t>
  </si>
  <si>
    <t>Total ROT-somme des lignes ci-dessus</t>
  </si>
  <si>
    <t>75010x; 75020x; 75030x;</t>
  </si>
  <si>
    <t>75100x; 75101x; 75102x; 75040x;</t>
  </si>
  <si>
    <t>75201x;</t>
  </si>
  <si>
    <t>Total ROD - somme des lignes ci-dessus</t>
  </si>
  <si>
    <t>620xxx; -(x/62060x)</t>
  </si>
  <si>
    <t>62060x;</t>
  </si>
  <si>
    <t xml:space="preserve">621xxx; </t>
  </si>
  <si>
    <t>623xxx;</t>
  </si>
  <si>
    <t xml:space="preserve">624xxx; </t>
  </si>
  <si>
    <t>625xxx;</t>
  </si>
  <si>
    <t xml:space="preserve">626xxx; </t>
  </si>
  <si>
    <t>627xxx;</t>
  </si>
  <si>
    <t>628xxx;</t>
  </si>
  <si>
    <t>09001x;</t>
  </si>
  <si>
    <t>61000x;</t>
  </si>
  <si>
    <t>61101x;</t>
  </si>
  <si>
    <t>612xxx;</t>
  </si>
  <si>
    <t>613xxx; -(x/6132xx; x/6133xx; x/6134xx; x/6135xx; x/6136xx)</t>
  </si>
  <si>
    <t>6132xx;</t>
  </si>
  <si>
    <t>6133xx;</t>
  </si>
  <si>
    <t>6134xx;</t>
  </si>
  <si>
    <t>6135xx;</t>
  </si>
  <si>
    <t>6136xx;</t>
  </si>
  <si>
    <t>617xxx;</t>
  </si>
  <si>
    <t>635xxx;</t>
  </si>
  <si>
    <t xml:space="preserve">09002x; </t>
  </si>
  <si>
    <t>Total DOF - somme des lignes ci-dessus</t>
  </si>
  <si>
    <t xml:space="preserve">64000x; 64010x; 64020x; </t>
  </si>
  <si>
    <t xml:space="preserve">64200x; 64201x; </t>
  </si>
  <si>
    <t xml:space="preserve">64260x; 64261x; 64262x; </t>
  </si>
  <si>
    <t>64263x;</t>
  </si>
  <si>
    <t xml:space="preserve">Total DOT - somme des lignes ci-dessus </t>
  </si>
  <si>
    <t>7X</t>
  </si>
  <si>
    <t>65340x; 65350x;</t>
  </si>
  <si>
    <t>43003x; 43004x; 43103x; 43203x;</t>
  </si>
  <si>
    <t>65000x; 65001x; 65020x; 65021x; 65030x;</t>
  </si>
  <si>
    <t xml:space="preserve">09003x; </t>
  </si>
  <si>
    <t>Total DOD - somme des lignes ci-dessus</t>
  </si>
  <si>
    <t>551x/74200x; 552x/74200x</t>
  </si>
  <si>
    <t>xxxxxx-(64000x; 64010x; 64020x; 64200x; 64201x; 64260x; 64261x; 64262x; 64263x)</t>
  </si>
  <si>
    <t>xxxxxx-(65340x; 65350x;43003x; 43004x; 43103x; 43203x;65000x; 65001x; 65020x; 65021x; 65030x;09003x)</t>
  </si>
  <si>
    <t>xxxxxx-(61000x;61101x;612xxx;613xxx; 617xxx;635xxx;09002x)</t>
  </si>
  <si>
    <t>xxxxxx-(620xxx; 621xxx; 623xxx;624xxx; 625xxx;626xxx; 627xxx;628xxx;09001x)</t>
  </si>
  <si>
    <t>xxxxxx-(75010x; 75020x; 75030x;75100x; 75101x; 75102x; 75040x;75201x)</t>
  </si>
  <si>
    <t>xxxxxx-(021x/74100x; 701xxx;74000x; 74001x; 74010x; 74011x; 74030x; 74040x; 74050x; 74080x; 151xxx;74020x; 74021x; 74025x; 74024x; 74022x; 74210x;74070x; 76100x; 74204x; 74216x;735xxx)</t>
  </si>
  <si>
    <t>060x/x</t>
  </si>
  <si>
    <t>xxxxxx-(70200x; 70210x; 70212x; 70240x; 70271x; 70270x;70272x;70273x; 70274x; 70221x; 70223x; 70211x; 70222x; 70260x; 74200x; 74200x;74201x; 70201x;74204x; 74205x; 74206x;74207x;70251x; 70250x; 70252x; 70280x; 74203x; 70203x;70319x)</t>
  </si>
  <si>
    <t>70200x; 70210x; 70212x; 70240x</t>
  </si>
  <si>
    <t>70271x; 70270x</t>
  </si>
  <si>
    <t>70272x</t>
  </si>
  <si>
    <t>70273x; 70274x</t>
  </si>
  <si>
    <t>70221x; 70223x</t>
  </si>
  <si>
    <t>70211x; 70222x</t>
  </si>
  <si>
    <t>70260x</t>
  </si>
  <si>
    <t>74201x; 70201x</t>
  </si>
  <si>
    <t xml:space="preserve">74204x </t>
  </si>
  <si>
    <t>74205x;</t>
  </si>
  <si>
    <t>74206x</t>
  </si>
  <si>
    <t>74207x</t>
  </si>
  <si>
    <t>70251x</t>
  </si>
  <si>
    <t>70319x</t>
  </si>
  <si>
    <t>021x/74100x</t>
  </si>
  <si>
    <t>026x/70160x;026x/70150x</t>
  </si>
  <si>
    <t>026x/70140x</t>
  </si>
  <si>
    <t>040x/70140x</t>
  </si>
  <si>
    <t>701xxx; -(040x/70140x; 026x/70160x; 026x/70150x; 026x/70140x)</t>
  </si>
  <si>
    <t>74000x; 74001x; 74010x; 74011x; 74030x; 74040x; 74050x; 74080x; 151xxx</t>
  </si>
  <si>
    <t>74020x; 74021x; 74025x</t>
  </si>
  <si>
    <t>74024x</t>
  </si>
  <si>
    <t>74022x; 74210x</t>
  </si>
  <si>
    <t>74070x; 76100x; 74204x; 74216x</t>
  </si>
  <si>
    <t>735xxx</t>
  </si>
  <si>
    <t>75010x; 75020x; 75030x</t>
  </si>
  <si>
    <t>75100x; 75101x; 75102x; 75040x</t>
  </si>
  <si>
    <t>75201x</t>
  </si>
  <si>
    <t>62060x</t>
  </si>
  <si>
    <t>621xxx</t>
  </si>
  <si>
    <t>623xxx</t>
  </si>
  <si>
    <t>624xxx</t>
  </si>
  <si>
    <t>625xxx</t>
  </si>
  <si>
    <t>626xxx</t>
  </si>
  <si>
    <t>627xxx</t>
  </si>
  <si>
    <t>628xxx</t>
  </si>
  <si>
    <t>09001x</t>
  </si>
  <si>
    <t>61000x</t>
  </si>
  <si>
    <t>61101x</t>
  </si>
  <si>
    <t>612xxx</t>
  </si>
  <si>
    <t>6132xx</t>
  </si>
  <si>
    <t>6133xx</t>
  </si>
  <si>
    <t>6134xx</t>
  </si>
  <si>
    <t>6135xx</t>
  </si>
  <si>
    <t>6136xx</t>
  </si>
  <si>
    <t>617xxx</t>
  </si>
  <si>
    <t>635xxx</t>
  </si>
  <si>
    <t>09002x</t>
  </si>
  <si>
    <t>64000x; 64010x; 64020x</t>
  </si>
  <si>
    <t>64200x; 64201x</t>
  </si>
  <si>
    <t>64260x; 64261x; 64262x</t>
  </si>
  <si>
    <t>64263x</t>
  </si>
  <si>
    <t>65340x; 65350x</t>
  </si>
  <si>
    <t>43003x; 43004x; 43103x; 43203x</t>
  </si>
  <si>
    <t>65000x; 65001x; 65020x; 65021x; 65030x</t>
  </si>
  <si>
    <t>09003x</t>
  </si>
  <si>
    <t>TBP_CRAC_B09</t>
  </si>
  <si>
    <t>TBP_CRAC_B10</t>
  </si>
  <si>
    <t>TBP_CRAC_B11</t>
  </si>
  <si>
    <t>TBP_CRAC_B12</t>
  </si>
  <si>
    <t>TBP_CRAC_B13</t>
  </si>
  <si>
    <t>TBP_CRAC_B14</t>
  </si>
  <si>
    <t>TBP_CRAC_B15</t>
  </si>
  <si>
    <t>TBP_CRAC_B16</t>
  </si>
  <si>
    <t>TBP_CRAC_B17</t>
  </si>
  <si>
    <t>TBP_CRAC_B18</t>
  </si>
  <si>
    <t>TBP_CRAC_B19</t>
  </si>
  <si>
    <t>TBP_CRAC_B20</t>
  </si>
  <si>
    <t>TBP_CRAC_B21</t>
  </si>
  <si>
    <t>TBP_CRAC_B22</t>
  </si>
  <si>
    <t>TBP_CRAC_B23</t>
  </si>
  <si>
    <t>TBP_CRAC_B24</t>
  </si>
  <si>
    <t>TBP_CRAC_B25</t>
  </si>
  <si>
    <t>TBP_CRAC_B28</t>
  </si>
  <si>
    <t>TBP_CRAC_B29</t>
  </si>
  <si>
    <t>TBP_CRAC_B30</t>
  </si>
  <si>
    <t>TBP_CRAC_B32</t>
  </si>
  <si>
    <t>TBP_CRAC_B33</t>
  </si>
  <si>
    <t>TBP_CRAC_B35</t>
  </si>
  <si>
    <t>TBP_CRAC_B36</t>
  </si>
  <si>
    <t>TBP_CRAC_B37</t>
  </si>
  <si>
    <t>TBP_CRAC_B38</t>
  </si>
  <si>
    <t>TBP_CRAC_B39</t>
  </si>
  <si>
    <t>TBP_CRAC_B40</t>
  </si>
  <si>
    <t>TBP_CRAC_B41</t>
  </si>
  <si>
    <t>TBP_CRAC_B45</t>
  </si>
  <si>
    <t>TBP_CRAC_B46</t>
  </si>
  <si>
    <t>TBP_CRAC_B47</t>
  </si>
  <si>
    <t>TBP_CRAC_B48</t>
  </si>
  <si>
    <t>TBP_CRAC_B52</t>
  </si>
  <si>
    <t>TBP_CRAC_B53</t>
  </si>
  <si>
    <t>TBP_CRAC_B54</t>
  </si>
  <si>
    <t>TBP_CRAC_B55</t>
  </si>
  <si>
    <t>TBP_CRAC_B56</t>
  </si>
  <si>
    <t>TBP_CRAC_B57</t>
  </si>
  <si>
    <t>TBP_CRAC_B58</t>
  </si>
  <si>
    <t>TBP_CRAC_B59</t>
  </si>
  <si>
    <t>TBP_CRAC_B60</t>
  </si>
  <si>
    <t>TBP_CRAC_B61</t>
  </si>
  <si>
    <t>TBP_CRAC_B62</t>
  </si>
  <si>
    <t>TBP_CRAC_B65</t>
  </si>
  <si>
    <t>TBP_CRAC_B66</t>
  </si>
  <si>
    <t>TBP_CRAC_B67</t>
  </si>
  <si>
    <t>TBP_CRAC_B68</t>
  </si>
  <si>
    <t>TBP_CRAC_B69</t>
  </si>
  <si>
    <t>TBP_CRAC_B70</t>
  </si>
  <si>
    <t>TBP_CRAC_B71</t>
  </si>
  <si>
    <t>TBP_CRAC_B72</t>
  </si>
  <si>
    <t>TBP_CRAC_B73</t>
  </si>
  <si>
    <t>TBP_CRAC_B74</t>
  </si>
  <si>
    <t>TBP_CRAC_B75</t>
  </si>
  <si>
    <t>TBP_CRAC_B76</t>
  </si>
  <si>
    <t>TBP_CRAC_B77</t>
  </si>
  <si>
    <t>TBP_CRAC_B80</t>
  </si>
  <si>
    <t>TBP_CRAC_B81</t>
  </si>
  <si>
    <t>TBP_CRAC_B82</t>
  </si>
  <si>
    <t>TBP_CRAC_B83</t>
  </si>
  <si>
    <t>TBP_CRAC_B84</t>
  </si>
  <si>
    <t>TBP_CRAC_B87</t>
  </si>
  <si>
    <t>TBP_CRAC_B88</t>
  </si>
  <si>
    <t>TBP_CRAC_B89</t>
  </si>
  <si>
    <t>TBP_CRAC_B90</t>
  </si>
  <si>
    <t>TBP_CRAC_B91</t>
  </si>
  <si>
    <t>TBP_CRAC_B101</t>
  </si>
  <si>
    <t>TBP_CRAC_B102</t>
  </si>
  <si>
    <t>TBP_CRAC_B106</t>
  </si>
  <si>
    <t>TBP_CRAC_B107</t>
  </si>
  <si>
    <t>TBP_CRAC_B108</t>
  </si>
  <si>
    <t>TBP_CRAC_B109</t>
  </si>
  <si>
    <t>TBP_CRAC_B111</t>
  </si>
  <si>
    <t>TBP_CRAC_B112</t>
  </si>
  <si>
    <t>TBP_CRAC_B114</t>
  </si>
  <si>
    <t>TBP_CRAC_B115</t>
  </si>
  <si>
    <t>TBP_CRAC_B116</t>
  </si>
  <si>
    <t>Codes regroupements d'articles</t>
  </si>
  <si>
    <t>cf. prévisions DNF</t>
  </si>
  <si>
    <t>cf. prévisions budgétaires communiquées par la RW (DGO5)</t>
  </si>
  <si>
    <t>cf. montants communiqués par CRAC ou Interco</t>
  </si>
  <si>
    <t xml:space="preserve">Coefficients proposés CRAC (évolution sur base du budget initial sauf spécifié) toutes choses restant égales et à politique inchangée avec respect des precrits légaux en matière de plan de gestion mais l'entité doit tenir compte également des mesures de gestion qu'elle met en place pour garantir le respect de la trajectoire budgétaire + intégration des charges d'emprunts d'éventuels projets extraordinaires connus et planifiés </t>
  </si>
</sst>
</file>

<file path=xl/styles.xml><?xml version="1.0" encoding="utf-8"?>
<styleSheet xmlns="http://schemas.openxmlformats.org/spreadsheetml/2006/main">
  <numFmts count="3">
    <numFmt numFmtId="43" formatCode="_ * #,##0.00_ ;_ * \-#,##0.00_ ;_ * &quot;-&quot;??_ ;_ @_ "/>
    <numFmt numFmtId="164" formatCode="_-* #,##0.00\ &quot;€&quot;_-;\-* #,##0.00\ &quot;€&quot;_-;_-* &quot;-&quot;??\ &quot;€&quot;_-;_-@_-"/>
    <numFmt numFmtId="165" formatCode="d/mm/yyyy;@"/>
  </numFmts>
  <fonts count="29">
    <font>
      <sz val="11"/>
      <color theme="1"/>
      <name val="Calibri"/>
      <family val="2"/>
      <scheme val="minor"/>
    </font>
    <font>
      <sz val="9"/>
      <name val="Arial"/>
      <family val="2"/>
    </font>
    <font>
      <b/>
      <sz val="9"/>
      <name val="Arial"/>
      <family val="2"/>
    </font>
    <font>
      <sz val="10"/>
      <name val="Arial"/>
      <family val="2"/>
    </font>
    <font>
      <b/>
      <sz val="9"/>
      <color indexed="12"/>
      <name val="Arial"/>
      <family val="2"/>
    </font>
    <font>
      <b/>
      <sz val="10"/>
      <color indexed="20"/>
      <name val="Arial"/>
      <family val="2"/>
    </font>
    <font>
      <b/>
      <sz val="10"/>
      <name val="Arial"/>
      <family val="2"/>
    </font>
    <font>
      <b/>
      <sz val="9"/>
      <color indexed="20"/>
      <name val="Arial"/>
      <family val="2"/>
    </font>
    <font>
      <sz val="9"/>
      <color indexed="12"/>
      <name val="Arial"/>
      <family val="2"/>
    </font>
    <font>
      <b/>
      <sz val="9"/>
      <color indexed="14"/>
      <name val="Arial"/>
      <family val="2"/>
    </font>
    <font>
      <i/>
      <sz val="9"/>
      <name val="Arial"/>
      <family val="2"/>
    </font>
    <font>
      <b/>
      <sz val="9"/>
      <color indexed="61"/>
      <name val="Arial"/>
      <family val="2"/>
    </font>
    <font>
      <b/>
      <i/>
      <sz val="9"/>
      <name val="Arial"/>
      <family val="2"/>
    </font>
    <font>
      <sz val="10"/>
      <name val="Arial"/>
      <family val="2"/>
    </font>
    <font>
      <i/>
      <sz val="8"/>
      <name val="Arial"/>
      <family val="2"/>
    </font>
    <font>
      <sz val="10"/>
      <name val="Arial"/>
      <family val="2"/>
    </font>
    <font>
      <sz val="11"/>
      <color theme="1"/>
      <name val="Calibri"/>
      <family val="2"/>
      <scheme val="minor"/>
    </font>
    <font>
      <sz val="9"/>
      <color rgb="FFFF0000"/>
      <name val="Arial"/>
      <family val="2"/>
    </font>
    <font>
      <b/>
      <sz val="9"/>
      <color rgb="FFFF0000"/>
      <name val="Arial"/>
      <family val="2"/>
    </font>
    <font>
      <b/>
      <sz val="9"/>
      <color theme="1"/>
      <name val="Arial"/>
      <family val="2"/>
    </font>
    <font>
      <sz val="9"/>
      <color theme="1"/>
      <name val="Arial"/>
      <family val="2"/>
    </font>
    <font>
      <sz val="9"/>
      <color rgb="FF0070C0"/>
      <name val="Arial"/>
      <family val="2"/>
    </font>
    <font>
      <b/>
      <sz val="9"/>
      <color rgb="FF0070C0"/>
      <name val="Arial"/>
      <family val="2"/>
    </font>
    <font>
      <sz val="10"/>
      <color theme="1"/>
      <name val="Calibri"/>
      <family val="2"/>
      <scheme val="minor"/>
    </font>
    <font>
      <sz val="9"/>
      <color theme="0"/>
      <name val="Calibri"/>
      <family val="2"/>
      <scheme val="minor"/>
    </font>
    <font>
      <b/>
      <sz val="10"/>
      <color theme="1"/>
      <name val="Arial"/>
      <family val="2"/>
    </font>
    <font>
      <sz val="10"/>
      <color theme="1"/>
      <name val="Arial"/>
      <family val="2"/>
    </font>
    <font>
      <b/>
      <sz val="10"/>
      <color rgb="FF0070C0"/>
      <name val="Calibri"/>
      <family val="2"/>
      <scheme val="minor"/>
    </font>
    <font>
      <sz val="10"/>
      <color rgb="FF0070C0"/>
      <name val="Calibri"/>
      <family val="2"/>
      <scheme val="minor"/>
    </font>
  </fonts>
  <fills count="14">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15"/>
        <bgColor indexed="64"/>
      </patternFill>
    </fill>
    <fill>
      <patternFill patternType="solid">
        <fgColor rgb="FF0070C0"/>
        <bgColor theme="0"/>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CCFFCC"/>
        <bgColor indexed="64"/>
      </patternFill>
    </fill>
    <fill>
      <patternFill patternType="solid">
        <fgColor rgb="FFFFC000"/>
        <bgColor indexed="64"/>
      </patternFill>
    </fill>
    <fill>
      <patternFill patternType="solid">
        <fgColor rgb="FF99336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2">
    <xf numFmtId="0" fontId="0" fillId="0" borderId="0"/>
    <xf numFmtId="0" fontId="15" fillId="0" borderId="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6" fillId="0" borderId="0"/>
    <xf numFmtId="0" fontId="3" fillId="0" borderId="0"/>
    <xf numFmtId="0" fontId="3" fillId="0" borderId="0"/>
    <xf numFmtId="0" fontId="13" fillId="0" borderId="0"/>
    <xf numFmtId="0" fontId="15" fillId="0" borderId="0"/>
    <xf numFmtId="9" fontId="3" fillId="0" borderId="0" applyFont="0" applyFill="0" applyBorder="0" applyAlignment="0" applyProtection="0"/>
    <xf numFmtId="0" fontId="1" fillId="6" borderId="1" applyFont="0" applyFill="0" applyBorder="0" applyAlignment="0">
      <alignment horizontal="left" vertical="center"/>
    </xf>
  </cellStyleXfs>
  <cellXfs count="155">
    <xf numFmtId="0" fontId="0" fillId="0" borderId="0" xfId="0"/>
    <xf numFmtId="0" fontId="3" fillId="0" borderId="7" xfId="8" applyFont="1" applyBorder="1" applyAlignment="1">
      <alignment horizontal="right"/>
    </xf>
    <xf numFmtId="10" fontId="1" fillId="7" borderId="1" xfId="0" applyNumberFormat="1" applyFont="1" applyFill="1" applyBorder="1" applyAlignment="1">
      <alignment vertical="center"/>
    </xf>
    <xf numFmtId="10" fontId="17" fillId="7" borderId="1" xfId="0" applyNumberFormat="1" applyFont="1" applyFill="1" applyBorder="1" applyAlignment="1">
      <alignment vertical="center"/>
    </xf>
    <xf numFmtId="10" fontId="18" fillId="7" borderId="1" xfId="0" applyNumberFormat="1" applyFont="1" applyFill="1" applyBorder="1" applyAlignment="1">
      <alignment horizontal="center" vertical="center" wrapText="1"/>
    </xf>
    <xf numFmtId="4" fontId="18" fillId="2" borderId="1" xfId="0" applyNumberFormat="1" applyFont="1" applyFill="1" applyBorder="1" applyAlignment="1">
      <alignment vertical="center"/>
    </xf>
    <xf numFmtId="0" fontId="17" fillId="2" borderId="1" xfId="0" applyFont="1" applyFill="1" applyBorder="1" applyAlignment="1">
      <alignment horizontal="center" vertical="center"/>
    </xf>
    <xf numFmtId="4" fontId="2" fillId="2" borderId="1" xfId="0" applyNumberFormat="1" applyFont="1" applyFill="1" applyBorder="1" applyAlignment="1">
      <alignment vertical="center"/>
    </xf>
    <xf numFmtId="10" fontId="2" fillId="2" borderId="1" xfId="0" applyNumberFormat="1" applyFont="1" applyFill="1" applyBorder="1" applyAlignment="1">
      <alignment vertical="center"/>
    </xf>
    <xf numFmtId="0" fontId="5" fillId="3" borderId="1" xfId="0" applyNumberFormat="1" applyFont="1" applyFill="1" applyBorder="1" applyAlignment="1">
      <alignment horizontal="center" vertical="center"/>
    </xf>
    <xf numFmtId="4" fontId="2" fillId="4" borderId="1" xfId="0" applyNumberFormat="1" applyFont="1" applyFill="1" applyBorder="1" applyAlignment="1">
      <alignment vertical="center"/>
    </xf>
    <xf numFmtId="4" fontId="1" fillId="2" borderId="1" xfId="0" applyNumberFormat="1" applyFont="1" applyFill="1" applyBorder="1" applyAlignment="1">
      <alignment vertical="center"/>
    </xf>
    <xf numFmtId="4" fontId="2" fillId="5" borderId="1" xfId="0" applyNumberFormat="1" applyFont="1" applyFill="1" applyBorder="1" applyAlignment="1">
      <alignment vertical="center"/>
    </xf>
    <xf numFmtId="4" fontId="17" fillId="2" borderId="1" xfId="0" applyNumberFormat="1" applyFont="1" applyFill="1" applyBorder="1" applyAlignment="1">
      <alignment horizontal="center" vertical="center"/>
    </xf>
    <xf numFmtId="4" fontId="8" fillId="2" borderId="1" xfId="0" applyNumberFormat="1" applyFont="1" applyFill="1" applyBorder="1" applyAlignment="1">
      <alignment horizontal="center" vertical="center"/>
    </xf>
    <xf numFmtId="10" fontId="1" fillId="2" borderId="1" xfId="0" applyNumberFormat="1" applyFont="1" applyFill="1" applyBorder="1" applyAlignment="1">
      <alignment vertical="center"/>
    </xf>
    <xf numFmtId="0" fontId="9" fillId="0" borderId="1" xfId="0" applyFont="1" applyBorder="1" applyAlignment="1">
      <alignment vertical="center"/>
    </xf>
    <xf numFmtId="0" fontId="18" fillId="0" borderId="1" xfId="0" applyFont="1" applyBorder="1" applyAlignment="1">
      <alignment vertical="center"/>
    </xf>
    <xf numFmtId="4" fontId="1" fillId="0" borderId="1" xfId="0" applyNumberFormat="1" applyFont="1" applyBorder="1" applyAlignment="1">
      <alignment vertical="center"/>
    </xf>
    <xf numFmtId="4" fontId="1" fillId="0" borderId="1" xfId="0" applyNumberFormat="1" applyFont="1" applyFill="1" applyBorder="1" applyAlignment="1">
      <alignment vertical="center"/>
    </xf>
    <xf numFmtId="10" fontId="1" fillId="0" borderId="1" xfId="0" applyNumberFormat="1" applyFont="1" applyFill="1" applyBorder="1" applyAlignment="1">
      <alignment vertical="center"/>
    </xf>
    <xf numFmtId="0" fontId="1" fillId="0" borderId="1" xfId="0" applyFont="1" applyBorder="1" applyAlignment="1">
      <alignment vertical="center"/>
    </xf>
    <xf numFmtId="0" fontId="17" fillId="0" borderId="1" xfId="0" applyFont="1" applyBorder="1" applyAlignment="1">
      <alignment vertical="center"/>
    </xf>
    <xf numFmtId="0" fontId="2" fillId="5" borderId="1" xfId="0" applyFont="1" applyFill="1" applyBorder="1" applyAlignment="1">
      <alignment vertical="center"/>
    </xf>
    <xf numFmtId="4" fontId="18" fillId="0" borderId="1" xfId="0" applyNumberFormat="1" applyFont="1" applyFill="1" applyBorder="1" applyAlignment="1">
      <alignment vertical="center"/>
    </xf>
    <xf numFmtId="0" fontId="2" fillId="0" borderId="1" xfId="0" applyFont="1" applyFill="1" applyBorder="1" applyAlignment="1">
      <alignment vertical="center"/>
    </xf>
    <xf numFmtId="0" fontId="18" fillId="0" borderId="1" xfId="0" applyFont="1" applyFill="1" applyBorder="1" applyAlignment="1">
      <alignment vertical="center"/>
    </xf>
    <xf numFmtId="4" fontId="2" fillId="0" borderId="1" xfId="0" applyNumberFormat="1" applyFont="1" applyFill="1" applyBorder="1" applyAlignment="1">
      <alignment vertical="center"/>
    </xf>
    <xf numFmtId="4" fontId="18" fillId="4" borderId="1" xfId="0" applyNumberFormat="1" applyFont="1" applyFill="1" applyBorder="1" applyAlignment="1">
      <alignment vertical="center"/>
    </xf>
    <xf numFmtId="0" fontId="2" fillId="4" borderId="1" xfId="0" applyFont="1" applyFill="1" applyBorder="1" applyAlignment="1">
      <alignment vertical="center"/>
    </xf>
    <xf numFmtId="0" fontId="18" fillId="4" borderId="1" xfId="0" applyFont="1" applyFill="1" applyBorder="1" applyAlignment="1">
      <alignment vertical="center"/>
    </xf>
    <xf numFmtId="0" fontId="1" fillId="0" borderId="1" xfId="0" applyFont="1" applyFill="1" applyBorder="1" applyAlignment="1">
      <alignment vertical="center"/>
    </xf>
    <xf numFmtId="0" fontId="17" fillId="0" borderId="1" xfId="0" applyFont="1" applyFill="1" applyBorder="1" applyAlignment="1">
      <alignment vertical="center"/>
    </xf>
    <xf numFmtId="10" fontId="2" fillId="0" borderId="1" xfId="0" applyNumberFormat="1" applyFont="1" applyFill="1" applyBorder="1" applyAlignment="1">
      <alignment vertical="center"/>
    </xf>
    <xf numFmtId="10" fontId="1" fillId="0" borderId="1" xfId="0" applyNumberFormat="1" applyFont="1" applyBorder="1" applyAlignment="1">
      <alignment vertical="center"/>
    </xf>
    <xf numFmtId="4" fontId="17" fillId="4" borderId="1" xfId="0" applyNumberFormat="1" applyFont="1" applyFill="1" applyBorder="1" applyAlignment="1">
      <alignment vertical="center"/>
    </xf>
    <xf numFmtId="0" fontId="17" fillId="4" borderId="1" xfId="0" applyFont="1" applyFill="1" applyBorder="1" applyAlignment="1">
      <alignment vertical="center"/>
    </xf>
    <xf numFmtId="4" fontId="4" fillId="2" borderId="1" xfId="0" applyNumberFormat="1" applyFont="1" applyFill="1" applyBorder="1" applyAlignment="1">
      <alignment horizontal="right" vertical="center"/>
    </xf>
    <xf numFmtId="4" fontId="4" fillId="2" borderId="1" xfId="0" applyNumberFormat="1" applyFont="1" applyFill="1" applyBorder="1" applyAlignment="1">
      <alignment vertical="center"/>
    </xf>
    <xf numFmtId="4" fontId="2" fillId="0" borderId="1" xfId="0" applyNumberFormat="1" applyFont="1" applyBorder="1" applyAlignment="1">
      <alignment vertical="center"/>
    </xf>
    <xf numFmtId="0" fontId="10" fillId="0" borderId="1" xfId="0" applyFont="1" applyFill="1" applyBorder="1" applyAlignment="1">
      <alignment vertical="center"/>
    </xf>
    <xf numFmtId="0" fontId="19" fillId="0" borderId="1" xfId="0" applyFont="1" applyBorder="1" applyAlignment="1">
      <alignment vertical="center"/>
    </xf>
    <xf numFmtId="0" fontId="20" fillId="0" borderId="1" xfId="0" applyFont="1" applyFill="1" applyBorder="1" applyAlignment="1">
      <alignment vertical="center"/>
    </xf>
    <xf numFmtId="0" fontId="17" fillId="2" borderId="1" xfId="0" applyFont="1" applyFill="1" applyBorder="1" applyAlignment="1">
      <alignment vertical="center"/>
    </xf>
    <xf numFmtId="10" fontId="2" fillId="4" borderId="1" xfId="0" applyNumberFormat="1" applyFont="1" applyFill="1" applyBorder="1" applyAlignment="1">
      <alignment vertical="center"/>
    </xf>
    <xf numFmtId="10" fontId="21" fillId="7" borderId="1" xfId="0" applyNumberFormat="1" applyFont="1" applyFill="1" applyBorder="1" applyAlignment="1">
      <alignment horizontal="center" vertical="center" wrapText="1"/>
    </xf>
    <xf numFmtId="10" fontId="21" fillId="0" borderId="1" xfId="0" applyNumberFormat="1" applyFont="1" applyFill="1" applyBorder="1" applyAlignment="1">
      <alignment horizontal="center" vertical="center" wrapText="1"/>
    </xf>
    <xf numFmtId="0" fontId="20" fillId="2" borderId="1" xfId="0" applyFont="1" applyFill="1" applyBorder="1" applyAlignment="1">
      <alignment vertical="center"/>
    </xf>
    <xf numFmtId="0" fontId="20" fillId="4" borderId="1" xfId="0" applyFont="1" applyFill="1" applyBorder="1" applyAlignment="1">
      <alignment vertical="center"/>
    </xf>
    <xf numFmtId="0" fontId="20" fillId="0" borderId="1" xfId="0" applyFont="1" applyBorder="1" applyAlignment="1">
      <alignment vertical="center"/>
    </xf>
    <xf numFmtId="0" fontId="13" fillId="0" borderId="2" xfId="8" applyBorder="1" applyAlignment="1">
      <alignment horizontal="right"/>
    </xf>
    <xf numFmtId="0" fontId="3" fillId="0" borderId="1" xfId="8" applyFont="1" applyBorder="1" applyAlignment="1">
      <alignment horizontal="right"/>
    </xf>
    <xf numFmtId="0" fontId="13" fillId="8" borderId="2" xfId="8" applyFill="1" applyBorder="1" applyAlignment="1">
      <alignment vertical="center"/>
    </xf>
    <xf numFmtId="0" fontId="3" fillId="8" borderId="3" xfId="8" applyFont="1" applyFill="1" applyBorder="1" applyAlignment="1">
      <alignment vertical="center"/>
    </xf>
    <xf numFmtId="0" fontId="13" fillId="0" borderId="0" xfId="8"/>
    <xf numFmtId="0" fontId="13" fillId="8" borderId="1" xfId="8" applyFill="1" applyBorder="1"/>
    <xf numFmtId="0" fontId="13" fillId="9" borderId="1" xfId="8" applyFill="1" applyBorder="1"/>
    <xf numFmtId="0" fontId="10" fillId="0" borderId="0" xfId="8" applyFont="1"/>
    <xf numFmtId="0" fontId="14" fillId="0" borderId="0" xfId="8" applyFont="1"/>
    <xf numFmtId="0" fontId="14" fillId="0" borderId="0" xfId="8" applyFont="1" applyAlignment="1">
      <alignment horizontal="left"/>
    </xf>
    <xf numFmtId="165" fontId="13" fillId="0" borderId="1" xfId="8" applyNumberFormat="1" applyBorder="1" applyAlignment="1">
      <alignment horizontal="center"/>
    </xf>
    <xf numFmtId="0" fontId="13" fillId="0" borderId="0" xfId="8" applyBorder="1"/>
    <xf numFmtId="0" fontId="13" fillId="0" borderId="4" xfId="8" applyBorder="1"/>
    <xf numFmtId="0" fontId="13" fillId="0" borderId="5" xfId="8" applyBorder="1"/>
    <xf numFmtId="0" fontId="3" fillId="0" borderId="6" xfId="8" applyFont="1" applyBorder="1" applyAlignment="1">
      <alignment horizontal="right"/>
    </xf>
    <xf numFmtId="0" fontId="13" fillId="0" borderId="7" xfId="8" applyBorder="1"/>
    <xf numFmtId="0" fontId="13" fillId="0" borderId="8" xfId="8" applyBorder="1"/>
    <xf numFmtId="0" fontId="13" fillId="0" borderId="9" xfId="8" applyBorder="1"/>
    <xf numFmtId="0" fontId="13" fillId="0" borderId="10" xfId="8" applyBorder="1"/>
    <xf numFmtId="0" fontId="13" fillId="0" borderId="6" xfId="8" applyBorder="1"/>
    <xf numFmtId="0" fontId="13" fillId="0" borderId="11" xfId="8" applyBorder="1"/>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5" fillId="3" borderId="1" xfId="0" applyNumberFormat="1" applyFont="1" applyFill="1" applyBorder="1" applyAlignment="1">
      <alignment vertical="center"/>
    </xf>
    <xf numFmtId="0" fontId="19" fillId="0" borderId="1" xfId="0" applyFont="1" applyFill="1" applyBorder="1" applyAlignment="1">
      <alignment vertical="center"/>
    </xf>
    <xf numFmtId="4" fontId="18" fillId="7" borderId="1" xfId="0" applyNumberFormat="1" applyFont="1" applyFill="1" applyBorder="1" applyAlignment="1">
      <alignment vertical="center"/>
    </xf>
    <xf numFmtId="4" fontId="7" fillId="7" borderId="1" xfId="0" applyNumberFormat="1" applyFont="1" applyFill="1" applyBorder="1" applyAlignment="1">
      <alignment vertical="center"/>
    </xf>
    <xf numFmtId="4" fontId="7" fillId="7" borderId="1" xfId="0" applyNumberFormat="1" applyFont="1" applyFill="1" applyBorder="1" applyAlignment="1">
      <alignment vertical="center" wrapText="1"/>
    </xf>
    <xf numFmtId="4" fontId="18" fillId="7" borderId="1" xfId="0" applyNumberFormat="1" applyFont="1" applyFill="1" applyBorder="1" applyAlignment="1">
      <alignment vertical="center" wrapText="1"/>
    </xf>
    <xf numFmtId="10" fontId="18" fillId="7" borderId="1" xfId="0" applyNumberFormat="1" applyFont="1" applyFill="1" applyBorder="1" applyAlignment="1">
      <alignment vertical="center" wrapText="1"/>
    </xf>
    <xf numFmtId="0" fontId="8" fillId="2" borderId="1" xfId="0" applyFont="1" applyFill="1" applyBorder="1" applyAlignment="1">
      <alignment vertical="center"/>
    </xf>
    <xf numFmtId="0" fontId="4" fillId="2" borderId="1" xfId="0" applyFont="1" applyFill="1" applyBorder="1" applyAlignment="1">
      <alignment vertical="center"/>
    </xf>
    <xf numFmtId="4" fontId="17" fillId="2" borderId="1" xfId="0" applyNumberFormat="1" applyFont="1" applyFill="1" applyBorder="1" applyAlignment="1">
      <alignment vertical="center"/>
    </xf>
    <xf numFmtId="4" fontId="8" fillId="2" borderId="1" xfId="0" applyNumberFormat="1" applyFont="1" applyFill="1" applyBorder="1" applyAlignment="1">
      <alignment vertical="center"/>
    </xf>
    <xf numFmtId="4" fontId="20" fillId="0" borderId="1" xfId="0" applyNumberFormat="1" applyFont="1" applyBorder="1" applyAlignment="1">
      <alignment vertical="center"/>
    </xf>
    <xf numFmtId="0" fontId="12" fillId="0" borderId="1" xfId="0" applyFont="1" applyBorder="1" applyAlignment="1">
      <alignment vertical="center"/>
    </xf>
    <xf numFmtId="0" fontId="2" fillId="0" borderId="1" xfId="0" applyFont="1" applyBorder="1" applyAlignment="1">
      <alignment vertical="center"/>
    </xf>
    <xf numFmtId="20" fontId="1" fillId="0" borderId="1" xfId="0" applyNumberFormat="1" applyFont="1" applyBorder="1" applyAlignment="1">
      <alignment vertical="center"/>
    </xf>
    <xf numFmtId="0" fontId="17" fillId="10" borderId="1" xfId="0" applyFont="1" applyFill="1" applyBorder="1" applyAlignment="1">
      <alignment vertical="center"/>
    </xf>
    <xf numFmtId="10" fontId="21" fillId="10" borderId="1" xfId="0" applyNumberFormat="1" applyFont="1" applyFill="1" applyBorder="1" applyAlignment="1">
      <alignment horizontal="center" vertical="center" wrapText="1"/>
    </xf>
    <xf numFmtId="0" fontId="13" fillId="8" borderId="1" xfId="8" applyFill="1" applyBorder="1" applyAlignment="1">
      <alignment horizontal="center" vertical="center"/>
    </xf>
    <xf numFmtId="10" fontId="22" fillId="11" borderId="1" xfId="0" applyNumberFormat="1" applyFont="1" applyFill="1" applyBorder="1" applyAlignment="1">
      <alignment horizontal="center" vertical="center" wrapText="1"/>
    </xf>
    <xf numFmtId="10" fontId="2" fillId="4" borderId="1" xfId="0" applyNumberFormat="1" applyFont="1" applyFill="1" applyBorder="1" applyAlignment="1">
      <alignment horizontal="center" vertical="center"/>
    </xf>
    <xf numFmtId="10" fontId="2" fillId="5" borderId="1" xfId="0" applyNumberFormat="1" applyFont="1" applyFill="1" applyBorder="1" applyAlignment="1">
      <alignment horizontal="center" vertical="center"/>
    </xf>
    <xf numFmtId="10" fontId="18" fillId="4" borderId="1" xfId="0" applyNumberFormat="1" applyFont="1" applyFill="1" applyBorder="1" applyAlignment="1">
      <alignment horizontal="center" vertical="center"/>
    </xf>
    <xf numFmtId="10" fontId="7" fillId="7" borderId="1" xfId="0" applyNumberFormat="1" applyFont="1" applyFill="1" applyBorder="1" applyAlignment="1">
      <alignment horizontal="center" vertical="center"/>
    </xf>
    <xf numFmtId="10" fontId="7" fillId="7" borderId="1" xfId="0" applyNumberFormat="1" applyFont="1" applyFill="1" applyBorder="1" applyAlignment="1">
      <alignment horizontal="center" vertical="center" wrapText="1"/>
    </xf>
    <xf numFmtId="10" fontId="18" fillId="7" borderId="1" xfId="0" applyNumberFormat="1" applyFont="1" applyFill="1" applyBorder="1" applyAlignment="1">
      <alignment horizontal="center" vertical="center"/>
    </xf>
    <xf numFmtId="10" fontId="2" fillId="5" borderId="1" xfId="0" applyNumberFormat="1" applyFont="1" applyFill="1" applyBorder="1" applyAlignment="1">
      <alignment vertical="center"/>
    </xf>
    <xf numFmtId="10" fontId="20" fillId="0" borderId="1" xfId="0" applyNumberFormat="1" applyFont="1" applyBorder="1" applyAlignment="1">
      <alignment vertical="center"/>
    </xf>
    <xf numFmtId="10" fontId="2" fillId="0" borderId="1" xfId="0" applyNumberFormat="1" applyFont="1" applyBorder="1" applyAlignment="1">
      <alignment vertical="center"/>
    </xf>
    <xf numFmtId="0" fontId="0" fillId="0" borderId="0" xfId="0" applyAlignment="1">
      <alignment horizontal="center" vertical="center" wrapText="1"/>
    </xf>
    <xf numFmtId="0" fontId="15" fillId="0" borderId="0" xfId="1" applyNumberFormat="1" applyFont="1" applyFill="1" applyBorder="1" applyAlignment="1" applyProtection="1">
      <alignment horizontal="center" vertical="center"/>
    </xf>
    <xf numFmtId="2" fontId="20" fillId="0" borderId="1" xfId="0" applyNumberFormat="1" applyFont="1" applyBorder="1" applyAlignment="1">
      <alignment vertical="center"/>
    </xf>
    <xf numFmtId="10" fontId="1" fillId="0" borderId="1" xfId="10" applyNumberFormat="1" applyFont="1" applyBorder="1" applyAlignment="1">
      <alignment vertical="center"/>
    </xf>
    <xf numFmtId="0" fontId="0" fillId="0" borderId="0" xfId="0" applyAlignment="1">
      <alignment wrapText="1"/>
    </xf>
    <xf numFmtId="0" fontId="19" fillId="0"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4" borderId="1" xfId="0" applyFont="1" applyFill="1" applyBorder="1" applyAlignment="1">
      <alignment vertical="center" wrapText="1"/>
    </xf>
    <xf numFmtId="0" fontId="4" fillId="2" borderId="1" xfId="0" applyFont="1" applyFill="1" applyBorder="1" applyAlignment="1">
      <alignment horizontal="center" vertical="center" wrapText="1"/>
    </xf>
    <xf numFmtId="0" fontId="2" fillId="5" borderId="1" xfId="0" applyFont="1" applyFill="1" applyBorder="1" applyAlignment="1">
      <alignment vertical="center" wrapText="1"/>
    </xf>
    <xf numFmtId="0" fontId="9" fillId="0" borderId="1" xfId="0" applyFont="1" applyBorder="1" applyAlignment="1">
      <alignment vertical="center" wrapText="1"/>
    </xf>
    <xf numFmtId="0" fontId="1" fillId="0" borderId="1" xfId="0" applyFont="1" applyBorder="1" applyAlignment="1">
      <alignment vertical="center" wrapText="1"/>
    </xf>
    <xf numFmtId="0" fontId="2" fillId="0" borderId="1" xfId="0" applyFont="1" applyFill="1" applyBorder="1" applyAlignment="1">
      <alignment vertical="center" wrapText="1"/>
    </xf>
    <xf numFmtId="0" fontId="1" fillId="0" borderId="1" xfId="0" applyFont="1" applyFill="1" applyBorder="1" applyAlignment="1">
      <alignment vertical="center" wrapText="1"/>
    </xf>
    <xf numFmtId="0" fontId="10" fillId="0" borderId="1" xfId="0" applyFont="1" applyFill="1" applyBorder="1" applyAlignment="1">
      <alignment vertical="center" wrapText="1"/>
    </xf>
    <xf numFmtId="0" fontId="19" fillId="0" borderId="1" xfId="0" applyFont="1" applyBorder="1" applyAlignment="1">
      <alignment vertical="center" wrapText="1"/>
    </xf>
    <xf numFmtId="0" fontId="12" fillId="0" borderId="1" xfId="0" applyFont="1" applyBorder="1" applyAlignment="1">
      <alignment vertical="center" wrapText="1"/>
    </xf>
    <xf numFmtId="0" fontId="20" fillId="0" borderId="1" xfId="0" applyFont="1" applyFill="1" applyBorder="1" applyAlignment="1">
      <alignment vertical="center" wrapText="1"/>
    </xf>
    <xf numFmtId="0" fontId="2" fillId="0" borderId="1" xfId="0" applyFont="1" applyBorder="1" applyAlignment="1">
      <alignment vertical="center" wrapText="1"/>
    </xf>
    <xf numFmtId="20" fontId="1" fillId="0" borderId="1" xfId="0" applyNumberFormat="1" applyFont="1" applyBorder="1" applyAlignment="1">
      <alignment vertical="center" wrapText="1"/>
    </xf>
    <xf numFmtId="0" fontId="23" fillId="0" borderId="0" xfId="0" applyFont="1" applyAlignment="1">
      <alignment vertical="center"/>
    </xf>
    <xf numFmtId="0" fontId="13" fillId="0" borderId="8" xfId="8" applyBorder="1" applyAlignment="1">
      <alignment horizontal="right"/>
    </xf>
    <xf numFmtId="0" fontId="3" fillId="0" borderId="10" xfId="8" applyFont="1" applyFill="1" applyBorder="1" applyAlignment="1">
      <alignment horizontal="right"/>
    </xf>
    <xf numFmtId="0" fontId="13" fillId="0" borderId="6" xfId="8" applyBorder="1" applyAlignment="1">
      <alignment horizontal="right"/>
    </xf>
    <xf numFmtId="0" fontId="13" fillId="0" borderId="1" xfId="8" applyNumberFormat="1" applyBorder="1" applyAlignment="1"/>
    <xf numFmtId="0" fontId="6" fillId="12" borderId="3" xfId="8" applyFont="1" applyFill="1" applyBorder="1" applyAlignment="1">
      <alignment horizontal="center"/>
    </xf>
    <xf numFmtId="0" fontId="13" fillId="0" borderId="2" xfId="8" applyBorder="1" applyAlignment="1">
      <alignment horizontal="center"/>
    </xf>
    <xf numFmtId="0" fontId="13" fillId="0" borderId="12" xfId="8" applyBorder="1" applyAlignment="1">
      <alignment horizontal="center"/>
    </xf>
    <xf numFmtId="10" fontId="1" fillId="0" borderId="3" xfId="10" applyNumberFormat="1" applyFont="1" applyBorder="1" applyAlignment="1">
      <alignment horizontal="left" vertical="center"/>
    </xf>
    <xf numFmtId="10" fontId="1" fillId="0" borderId="2" xfId="10" applyNumberFormat="1" applyFont="1" applyBorder="1" applyAlignment="1">
      <alignment horizontal="left" vertical="center"/>
    </xf>
    <xf numFmtId="10" fontId="1" fillId="0" borderId="12" xfId="10" applyNumberFormat="1" applyFont="1" applyBorder="1" applyAlignment="1">
      <alignment horizontal="left" vertical="center"/>
    </xf>
    <xf numFmtId="0" fontId="24" fillId="13" borderId="8" xfId="0" applyNumberFormat="1" applyFont="1" applyFill="1" applyBorder="1" applyAlignment="1" applyProtection="1">
      <alignment horizontal="left" vertical="center" wrapText="1"/>
      <protection locked="0"/>
    </xf>
    <xf numFmtId="0" fontId="11"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1" fillId="3" borderId="1" xfId="0" applyFont="1" applyFill="1" applyBorder="1" applyAlignment="1">
      <alignment horizontal="center" vertical="center"/>
    </xf>
    <xf numFmtId="0" fontId="20" fillId="0" borderId="3" xfId="0" applyFont="1" applyBorder="1" applyAlignment="1">
      <alignment horizontal="left" vertical="center"/>
    </xf>
    <xf numFmtId="0" fontId="20" fillId="0" borderId="2" xfId="0" applyFont="1" applyBorder="1" applyAlignment="1">
      <alignment horizontal="left" vertical="center"/>
    </xf>
    <xf numFmtId="0" fontId="20" fillId="0" borderId="12" xfId="0" applyFont="1" applyBorder="1" applyAlignment="1">
      <alignment horizontal="left" vertical="center"/>
    </xf>
    <xf numFmtId="10" fontId="20" fillId="0" borderId="3" xfId="0" applyNumberFormat="1" applyFont="1" applyBorder="1" applyAlignment="1">
      <alignment horizontal="left" vertical="center"/>
    </xf>
    <xf numFmtId="10" fontId="20" fillId="0" borderId="2" xfId="0" applyNumberFormat="1" applyFont="1" applyBorder="1" applyAlignment="1">
      <alignment horizontal="left" vertical="center"/>
    </xf>
    <xf numFmtId="10" fontId="20" fillId="0" borderId="12" xfId="0" applyNumberFormat="1" applyFont="1" applyBorder="1" applyAlignment="1">
      <alignment horizontal="left" vertical="center"/>
    </xf>
    <xf numFmtId="4" fontId="25" fillId="3" borderId="1" xfId="0" applyNumberFormat="1" applyFont="1" applyFill="1" applyBorder="1" applyAlignment="1">
      <alignment vertical="center"/>
    </xf>
    <xf numFmtId="0" fontId="26" fillId="0" borderId="1" xfId="0" applyFont="1" applyBorder="1" applyAlignment="1">
      <alignment vertical="center"/>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4" fontId="27" fillId="3" borderId="13" xfId="0" applyNumberFormat="1" applyFont="1" applyFill="1" applyBorder="1" applyAlignment="1">
      <alignment horizontal="center" vertical="center" wrapText="1"/>
    </xf>
    <xf numFmtId="0" fontId="28" fillId="0" borderId="14" xfId="0" applyFont="1" applyBorder="1" applyAlignment="1">
      <alignment horizontal="center" vertical="center" wrapText="1"/>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cellXfs>
  <cellStyles count="12">
    <cellStyle name="Milliers 2" xfId="2"/>
    <cellStyle name="Monétaire 2" xfId="3"/>
    <cellStyle name="Monétaire 3" xfId="4"/>
    <cellStyle name="NiveauLigne_4" xfId="1" builtinId="1" iLevel="3"/>
    <cellStyle name="Normal" xfId="0" builtinId="0"/>
    <cellStyle name="Normal 2" xfId="5"/>
    <cellStyle name="Normal 2 2" xfId="6"/>
    <cellStyle name="Normal 3" xfId="7"/>
    <cellStyle name="Normal 4" xfId="8"/>
    <cellStyle name="Normal 5" xfId="9"/>
    <cellStyle name="Pourcentage 2" xfId="10"/>
    <cellStyle name="Style 1" xfId="11"/>
  </cellStyles>
  <dxfs count="3">
    <dxf>
      <font>
        <b/>
        <i val="0"/>
        <color theme="5" tint="-0.24994659260841701"/>
      </font>
      <fill>
        <patternFill>
          <bgColor theme="5" tint="0.59996337778862885"/>
        </patternFill>
      </fill>
    </dxf>
    <dxf>
      <font>
        <b/>
        <i val="0"/>
        <color theme="7" tint="-0.24994659260841701"/>
      </font>
      <fill>
        <patternFill>
          <bgColor theme="7" tint="0.79998168889431442"/>
        </patternFill>
      </fill>
    </dxf>
    <dxf>
      <font>
        <b/>
        <i val="0"/>
        <color theme="0"/>
      </font>
      <fill>
        <patternFill>
          <bgColor theme="9" tint="0.3999450666829432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3:G26"/>
  <sheetViews>
    <sheetView workbookViewId="0">
      <selection activeCell="C8" sqref="C8"/>
    </sheetView>
  </sheetViews>
  <sheetFormatPr baseColWidth="10" defaultRowHeight="14.4"/>
  <cols>
    <col min="1" max="1" width="7" customWidth="1"/>
    <col min="2" max="2" width="29.33203125" customWidth="1"/>
    <col min="3" max="3" width="27.5546875" customWidth="1"/>
  </cols>
  <sheetData>
    <row r="3" spans="2:7" ht="15" customHeight="1">
      <c r="B3" s="128" t="s">
        <v>118</v>
      </c>
      <c r="C3" s="129"/>
      <c r="D3" s="129"/>
      <c r="E3" s="129"/>
      <c r="F3" s="129"/>
      <c r="G3" s="130"/>
    </row>
    <row r="5" spans="2:7" ht="20.399999999999999" customHeight="1">
      <c r="B5" s="53" t="s">
        <v>128</v>
      </c>
      <c r="C5" s="91"/>
      <c r="D5" s="52" t="s">
        <v>119</v>
      </c>
      <c r="E5" s="91"/>
      <c r="F5" s="52" t="s">
        <v>120</v>
      </c>
      <c r="G5" s="91">
        <v>2019</v>
      </c>
    </row>
    <row r="6" spans="2:7">
      <c r="B6" s="1" t="s">
        <v>121</v>
      </c>
      <c r="C6" s="124"/>
      <c r="D6" s="60"/>
      <c r="E6" s="61"/>
      <c r="F6" s="61"/>
      <c r="G6" s="62"/>
    </row>
    <row r="7" spans="2:7">
      <c r="B7" s="125" t="s">
        <v>122</v>
      </c>
      <c r="C7" s="126"/>
      <c r="D7" s="60"/>
      <c r="E7" s="61"/>
      <c r="F7" s="61"/>
      <c r="G7" s="62"/>
    </row>
    <row r="8" spans="2:7">
      <c r="B8" s="56" t="s">
        <v>123</v>
      </c>
      <c r="C8" s="56"/>
      <c r="D8" s="51" t="s">
        <v>124</v>
      </c>
      <c r="E8" s="127"/>
      <c r="F8" s="127"/>
      <c r="G8" s="127"/>
    </row>
    <row r="9" spans="2:7">
      <c r="B9" s="63"/>
      <c r="C9" s="61"/>
      <c r="D9" s="50"/>
      <c r="E9" s="61"/>
      <c r="F9" s="61"/>
      <c r="G9" s="62"/>
    </row>
    <row r="10" spans="2:7">
      <c r="B10" s="55" t="s">
        <v>125</v>
      </c>
      <c r="C10" s="55"/>
      <c r="D10" s="64" t="s">
        <v>124</v>
      </c>
      <c r="E10" s="127"/>
      <c r="F10" s="127"/>
      <c r="G10" s="127"/>
    </row>
    <row r="11" spans="2:7" ht="15" customHeight="1">
      <c r="B11" s="65"/>
      <c r="C11" s="66"/>
      <c r="D11" s="66"/>
      <c r="E11" s="66"/>
      <c r="F11" s="66"/>
      <c r="G11" s="67"/>
    </row>
    <row r="12" spans="2:7" ht="15" customHeight="1">
      <c r="B12" s="63"/>
      <c r="C12" s="61"/>
      <c r="D12" s="61"/>
      <c r="E12" s="61"/>
      <c r="F12" s="61"/>
      <c r="G12" s="62"/>
    </row>
    <row r="13" spans="2:7" ht="15" customHeight="1">
      <c r="B13" s="63"/>
      <c r="C13" s="61"/>
      <c r="D13" s="61"/>
      <c r="E13" s="61"/>
      <c r="F13" s="61"/>
      <c r="G13" s="62"/>
    </row>
    <row r="14" spans="2:7">
      <c r="B14" s="63"/>
      <c r="C14" s="61"/>
      <c r="D14" s="61"/>
      <c r="E14" s="61"/>
      <c r="F14" s="61"/>
      <c r="G14" s="62"/>
    </row>
    <row r="15" spans="2:7">
      <c r="B15" s="63"/>
      <c r="C15" s="61"/>
      <c r="D15" s="61"/>
      <c r="E15" s="61"/>
      <c r="F15" s="61"/>
      <c r="G15" s="62"/>
    </row>
    <row r="16" spans="2:7">
      <c r="B16" s="63"/>
      <c r="C16" s="61"/>
      <c r="D16" s="61"/>
      <c r="E16" s="61"/>
      <c r="F16" s="61"/>
      <c r="G16" s="62"/>
    </row>
    <row r="17" spans="2:7">
      <c r="B17" s="63"/>
      <c r="C17" s="61"/>
      <c r="D17" s="61"/>
      <c r="E17" s="61"/>
      <c r="F17" s="61"/>
      <c r="G17" s="62"/>
    </row>
    <row r="18" spans="2:7">
      <c r="B18" s="63"/>
      <c r="C18" s="61"/>
      <c r="D18" s="61"/>
      <c r="E18" s="61"/>
      <c r="F18" s="61"/>
      <c r="G18" s="62"/>
    </row>
    <row r="19" spans="2:7">
      <c r="B19" s="63"/>
      <c r="C19" s="61"/>
      <c r="D19" s="61"/>
      <c r="E19" s="61"/>
      <c r="F19" s="61"/>
      <c r="G19" s="62"/>
    </row>
    <row r="20" spans="2:7">
      <c r="B20" s="63"/>
      <c r="C20" s="61"/>
      <c r="D20" s="61"/>
      <c r="E20" s="61"/>
      <c r="F20" s="61"/>
      <c r="G20" s="62"/>
    </row>
    <row r="21" spans="2:7">
      <c r="B21" s="63"/>
      <c r="C21" s="61"/>
      <c r="D21" s="61"/>
      <c r="E21" s="61"/>
      <c r="F21" s="61"/>
      <c r="G21" s="62"/>
    </row>
    <row r="22" spans="2:7">
      <c r="B22" s="63"/>
      <c r="C22" s="61"/>
      <c r="D22" s="61"/>
      <c r="E22" s="61"/>
      <c r="F22" s="61"/>
      <c r="G22" s="62"/>
    </row>
    <row r="23" spans="2:7">
      <c r="B23" s="63"/>
      <c r="C23" s="61"/>
      <c r="D23" s="61"/>
      <c r="E23" s="61"/>
      <c r="F23" s="61"/>
      <c r="G23" s="62"/>
    </row>
    <row r="24" spans="2:7">
      <c r="B24" s="68"/>
      <c r="C24" s="69"/>
      <c r="D24" s="69"/>
      <c r="E24" s="69"/>
      <c r="F24" s="69"/>
      <c r="G24" s="70"/>
    </row>
    <row r="25" spans="2:7">
      <c r="B25" s="57" t="s">
        <v>126</v>
      </c>
      <c r="C25" s="54"/>
      <c r="D25" s="54"/>
      <c r="E25" s="54"/>
      <c r="F25" s="54"/>
      <c r="G25" s="54"/>
    </row>
    <row r="26" spans="2:7">
      <c r="B26" s="58" t="s">
        <v>127</v>
      </c>
      <c r="C26" s="59">
        <v>2018.01</v>
      </c>
      <c r="D26" s="54"/>
      <c r="E26" s="54"/>
      <c r="F26" s="54"/>
      <c r="G26" s="54"/>
    </row>
  </sheetData>
  <mergeCells count="5">
    <mergeCell ref="B6:C6"/>
    <mergeCell ref="B7:C7"/>
    <mergeCell ref="E8:G8"/>
    <mergeCell ref="E10:G10"/>
    <mergeCell ref="B3:G3"/>
  </mergeCell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sheetPr>
    <pageSetUpPr fitToPage="1"/>
  </sheetPr>
  <dimension ref="A1:I123"/>
  <sheetViews>
    <sheetView tabSelected="1" zoomScaleNormal="100" workbookViewId="0">
      <selection activeCell="C54" sqref="C54"/>
    </sheetView>
  </sheetViews>
  <sheetFormatPr baseColWidth="10" defaultRowHeight="14.4"/>
  <cols>
    <col min="1" max="1" width="4.88671875" style="102" customWidth="1"/>
    <col min="2" max="2" width="6.88671875" style="106" customWidth="1"/>
    <col min="3" max="3" width="18.44140625" style="72" customWidth="1"/>
    <col min="4" max="4" width="54.5546875" style="73" customWidth="1"/>
    <col min="5" max="9" width="11.44140625" style="72" customWidth="1"/>
  </cols>
  <sheetData>
    <row r="1" spans="1:9">
      <c r="A1" s="135" t="s">
        <v>129</v>
      </c>
      <c r="B1" s="135" t="s">
        <v>130</v>
      </c>
      <c r="C1" s="137" t="s">
        <v>131</v>
      </c>
      <c r="D1" s="135" t="s">
        <v>46</v>
      </c>
      <c r="E1" s="136" t="s">
        <v>117</v>
      </c>
      <c r="F1" s="136"/>
      <c r="G1" s="136"/>
      <c r="H1" s="136"/>
      <c r="I1" s="136"/>
    </row>
    <row r="2" spans="1:9">
      <c r="A2" s="135"/>
      <c r="B2" s="135"/>
      <c r="C2" s="137"/>
      <c r="D2" s="135"/>
      <c r="E2" s="9">
        <f>page_garde!G5+1</f>
        <v>2020</v>
      </c>
      <c r="F2" s="9">
        <f>E2+1</f>
        <v>2021</v>
      </c>
      <c r="G2" s="9">
        <f>F2+1</f>
        <v>2022</v>
      </c>
      <c r="H2" s="9">
        <f>G2+1</f>
        <v>2023</v>
      </c>
      <c r="I2" s="9">
        <f>H2+1</f>
        <v>2024</v>
      </c>
    </row>
    <row r="3" spans="1:9">
      <c r="D3" s="107" t="s">
        <v>45</v>
      </c>
      <c r="E3" s="96"/>
      <c r="F3" s="96"/>
      <c r="G3" s="96"/>
      <c r="H3" s="2"/>
      <c r="I3" s="97"/>
    </row>
    <row r="4" spans="1:9">
      <c r="D4" s="107" t="s">
        <v>15</v>
      </c>
      <c r="E4" s="98"/>
      <c r="F4" s="98"/>
      <c r="G4" s="98"/>
      <c r="H4" s="3"/>
      <c r="I4" s="4"/>
    </row>
    <row r="5" spans="1:9">
      <c r="D5" s="107" t="s">
        <v>113</v>
      </c>
      <c r="E5" s="98"/>
      <c r="F5" s="98"/>
      <c r="G5" s="98"/>
      <c r="H5" s="3"/>
      <c r="I5" s="4"/>
    </row>
    <row r="6" spans="1:9">
      <c r="D6" s="107" t="s">
        <v>114</v>
      </c>
      <c r="E6" s="98"/>
      <c r="F6" s="98"/>
      <c r="G6" s="98"/>
      <c r="H6" s="3"/>
      <c r="I6" s="4"/>
    </row>
    <row r="7" spans="1:9">
      <c r="D7" s="107" t="s">
        <v>16</v>
      </c>
      <c r="E7" s="98"/>
      <c r="F7" s="98"/>
      <c r="G7" s="4"/>
      <c r="H7" s="4"/>
      <c r="I7" s="4"/>
    </row>
    <row r="8" spans="1:9">
      <c r="D8" s="108" t="s">
        <v>17</v>
      </c>
      <c r="E8" s="7"/>
      <c r="F8" s="7"/>
      <c r="G8" s="7"/>
      <c r="H8" s="8"/>
      <c r="I8" s="7"/>
    </row>
    <row r="9" spans="1:9">
      <c r="A9" s="102">
        <v>60</v>
      </c>
      <c r="B9" s="106" t="s">
        <v>132</v>
      </c>
      <c r="C9" s="72" t="s">
        <v>133</v>
      </c>
      <c r="D9" s="109" t="s">
        <v>67</v>
      </c>
      <c r="E9" s="100">
        <v>1.55E-2</v>
      </c>
      <c r="F9" s="100">
        <v>1.43E-2</v>
      </c>
      <c r="G9" s="100">
        <v>1.3599999999999999E-2</v>
      </c>
      <c r="H9" s="100">
        <v>1.26E-2</v>
      </c>
      <c r="I9" s="100">
        <v>8.6E-3</v>
      </c>
    </row>
    <row r="10" spans="1:9">
      <c r="A10" s="102">
        <v>60</v>
      </c>
      <c r="B10" s="106" t="s">
        <v>132</v>
      </c>
      <c r="C10" s="72" t="s">
        <v>134</v>
      </c>
      <c r="D10" s="109" t="s">
        <v>1</v>
      </c>
      <c r="E10" s="100">
        <v>1.55E-2</v>
      </c>
      <c r="F10" s="100">
        <v>1.43E-2</v>
      </c>
      <c r="G10" s="100">
        <v>1.3599999999999999E-2</v>
      </c>
      <c r="H10" s="100">
        <v>1.26E-2</v>
      </c>
      <c r="I10" s="100">
        <v>8.6E-3</v>
      </c>
    </row>
    <row r="11" spans="1:9">
      <c r="A11" s="102">
        <v>60</v>
      </c>
      <c r="B11" s="106" t="s">
        <v>132</v>
      </c>
      <c r="C11" s="72" t="s">
        <v>135</v>
      </c>
      <c r="D11" s="109" t="s">
        <v>63</v>
      </c>
      <c r="E11" s="100">
        <v>1.55E-2</v>
      </c>
      <c r="F11" s="100">
        <v>1.43E-2</v>
      </c>
      <c r="G11" s="100">
        <v>1.3599999999999999E-2</v>
      </c>
      <c r="H11" s="100">
        <v>1.26E-2</v>
      </c>
      <c r="I11" s="100">
        <v>8.6E-3</v>
      </c>
    </row>
    <row r="12" spans="1:9">
      <c r="A12" s="102">
        <v>60</v>
      </c>
      <c r="B12" s="106" t="s">
        <v>132</v>
      </c>
      <c r="C12" s="72" t="s">
        <v>136</v>
      </c>
      <c r="D12" s="109" t="s">
        <v>64</v>
      </c>
      <c r="E12" s="100">
        <v>1.55E-2</v>
      </c>
      <c r="F12" s="100">
        <v>1.43E-2</v>
      </c>
      <c r="G12" s="100">
        <v>1.3599999999999999E-2</v>
      </c>
      <c r="H12" s="100">
        <v>1.26E-2</v>
      </c>
      <c r="I12" s="100">
        <v>8.6E-3</v>
      </c>
    </row>
    <row r="13" spans="1:9">
      <c r="A13" s="102">
        <v>60</v>
      </c>
      <c r="B13" s="106" t="s">
        <v>132</v>
      </c>
      <c r="C13" s="72" t="s">
        <v>137</v>
      </c>
      <c r="D13" s="109" t="s">
        <v>62</v>
      </c>
      <c r="E13" s="141" t="s">
        <v>347</v>
      </c>
      <c r="F13" s="142"/>
      <c r="G13" s="142"/>
      <c r="H13" s="142"/>
      <c r="I13" s="143"/>
    </row>
    <row r="14" spans="1:9">
      <c r="A14" s="102">
        <v>60</v>
      </c>
      <c r="B14" s="106" t="s">
        <v>132</v>
      </c>
      <c r="C14" s="72" t="s">
        <v>138</v>
      </c>
      <c r="D14" s="109" t="s">
        <v>68</v>
      </c>
      <c r="E14" s="100">
        <v>1.55E-2</v>
      </c>
      <c r="F14" s="100">
        <v>1.43E-2</v>
      </c>
      <c r="G14" s="100">
        <v>1.3599999999999999E-2</v>
      </c>
      <c r="H14" s="100">
        <v>1.26E-2</v>
      </c>
      <c r="I14" s="100">
        <v>8.6E-3</v>
      </c>
    </row>
    <row r="15" spans="1:9">
      <c r="A15" s="102">
        <v>60</v>
      </c>
      <c r="B15" s="106" t="s">
        <v>132</v>
      </c>
      <c r="C15" s="72" t="s">
        <v>139</v>
      </c>
      <c r="D15" s="109" t="s">
        <v>69</v>
      </c>
      <c r="E15" s="100">
        <v>1.55E-2</v>
      </c>
      <c r="F15" s="100">
        <v>1.43E-2</v>
      </c>
      <c r="G15" s="100">
        <v>1.3599999999999999E-2</v>
      </c>
      <c r="H15" s="100">
        <v>1.26E-2</v>
      </c>
      <c r="I15" s="100">
        <v>8.6E-3</v>
      </c>
    </row>
    <row r="16" spans="1:9" ht="28.8">
      <c r="A16" s="102">
        <v>60</v>
      </c>
      <c r="B16" s="106" t="s">
        <v>140</v>
      </c>
      <c r="C16" s="72" t="s">
        <v>141</v>
      </c>
      <c r="D16" s="109" t="s">
        <v>70</v>
      </c>
      <c r="E16" s="100">
        <v>0</v>
      </c>
      <c r="F16" s="100">
        <v>0</v>
      </c>
      <c r="G16" s="100">
        <v>0</v>
      </c>
      <c r="H16" s="100">
        <v>0</v>
      </c>
      <c r="I16" s="100">
        <v>0</v>
      </c>
    </row>
    <row r="17" spans="1:9">
      <c r="A17" s="102">
        <v>60</v>
      </c>
      <c r="B17" s="106" t="s">
        <v>132</v>
      </c>
      <c r="C17" s="72" t="s">
        <v>142</v>
      </c>
      <c r="D17" s="109" t="s">
        <v>76</v>
      </c>
      <c r="E17" s="100">
        <v>1.55E-2</v>
      </c>
      <c r="F17" s="100">
        <v>1.43E-2</v>
      </c>
      <c r="G17" s="100">
        <v>1.3599999999999999E-2</v>
      </c>
      <c r="H17" s="100">
        <v>1.26E-2</v>
      </c>
      <c r="I17" s="100">
        <v>8.6E-3</v>
      </c>
    </row>
    <row r="18" spans="1:9">
      <c r="A18" s="102">
        <v>60</v>
      </c>
      <c r="B18" s="106" t="s">
        <v>132</v>
      </c>
      <c r="C18" s="72" t="s">
        <v>143</v>
      </c>
      <c r="D18" s="109" t="s">
        <v>71</v>
      </c>
      <c r="E18" s="100">
        <v>2.2599999999999999E-2</v>
      </c>
      <c r="F18" s="100">
        <v>2.2599999999999999E-2</v>
      </c>
      <c r="G18" s="100">
        <v>2.2599999999999999E-2</v>
      </c>
      <c r="H18" s="100">
        <v>2.2599999999999999E-2</v>
      </c>
      <c r="I18" s="100">
        <v>2.2599999999999999E-2</v>
      </c>
    </row>
    <row r="19" spans="1:9">
      <c r="A19" s="102">
        <v>60</v>
      </c>
      <c r="B19" s="106" t="s">
        <v>132</v>
      </c>
      <c r="C19" s="72" t="s">
        <v>144</v>
      </c>
      <c r="D19" s="109" t="s">
        <v>72</v>
      </c>
      <c r="E19" s="100">
        <v>2.2599999999999999E-2</v>
      </c>
      <c r="F19" s="100">
        <v>2.2599999999999999E-2</v>
      </c>
      <c r="G19" s="100">
        <v>2.2599999999999999E-2</v>
      </c>
      <c r="H19" s="100">
        <v>2.2599999999999999E-2</v>
      </c>
      <c r="I19" s="100">
        <v>2.2599999999999999E-2</v>
      </c>
    </row>
    <row r="20" spans="1:9" ht="22.8">
      <c r="A20" s="102">
        <v>60</v>
      </c>
      <c r="B20" s="106" t="s">
        <v>132</v>
      </c>
      <c r="C20" s="72" t="s">
        <v>145</v>
      </c>
      <c r="D20" s="109" t="s">
        <v>73</v>
      </c>
      <c r="E20" s="100">
        <v>2.2599999999999999E-2</v>
      </c>
      <c r="F20" s="100">
        <v>2.2599999999999999E-2</v>
      </c>
      <c r="G20" s="100">
        <v>2.2599999999999999E-2</v>
      </c>
      <c r="H20" s="100">
        <v>2.2599999999999999E-2</v>
      </c>
      <c r="I20" s="100">
        <v>2.2599999999999999E-2</v>
      </c>
    </row>
    <row r="21" spans="1:9">
      <c r="A21" s="102">
        <v>60</v>
      </c>
      <c r="B21" s="106" t="s">
        <v>132</v>
      </c>
      <c r="C21" s="72" t="s">
        <v>146</v>
      </c>
      <c r="D21" s="109" t="s">
        <v>74</v>
      </c>
      <c r="E21" s="100">
        <v>2.2599999999999999E-2</v>
      </c>
      <c r="F21" s="100">
        <v>2.2599999999999999E-2</v>
      </c>
      <c r="G21" s="100">
        <v>2.2599999999999999E-2</v>
      </c>
      <c r="H21" s="100">
        <v>2.2599999999999999E-2</v>
      </c>
      <c r="I21" s="100">
        <v>2.2599999999999999E-2</v>
      </c>
    </row>
    <row r="22" spans="1:9">
      <c r="A22" s="102">
        <v>60</v>
      </c>
      <c r="B22" s="106" t="s">
        <v>132</v>
      </c>
      <c r="C22" s="72" t="s">
        <v>147</v>
      </c>
      <c r="D22" s="109" t="s">
        <v>66</v>
      </c>
      <c r="E22" s="100">
        <v>0</v>
      </c>
      <c r="F22" s="100">
        <v>0</v>
      </c>
      <c r="G22" s="100">
        <v>0</v>
      </c>
      <c r="H22" s="100">
        <v>0</v>
      </c>
      <c r="I22" s="100">
        <v>0</v>
      </c>
    </row>
    <row r="23" spans="1:9">
      <c r="A23" s="102">
        <v>60</v>
      </c>
      <c r="B23" s="106" t="s">
        <v>132</v>
      </c>
      <c r="C23" s="123" t="s">
        <v>148</v>
      </c>
      <c r="D23" s="109" t="s">
        <v>65</v>
      </c>
      <c r="E23" s="100">
        <v>0</v>
      </c>
      <c r="F23" s="100">
        <v>0</v>
      </c>
      <c r="G23" s="100">
        <v>0</v>
      </c>
      <c r="H23" s="100">
        <v>0</v>
      </c>
      <c r="I23" s="100">
        <v>0</v>
      </c>
    </row>
    <row r="24" spans="1:9">
      <c r="A24" s="102">
        <v>60</v>
      </c>
      <c r="B24" s="106" t="s">
        <v>132</v>
      </c>
      <c r="C24" s="72" t="s">
        <v>149</v>
      </c>
      <c r="D24" s="109" t="s">
        <v>75</v>
      </c>
      <c r="E24" s="100">
        <v>1.55E-2</v>
      </c>
      <c r="F24" s="100">
        <v>1.43E-2</v>
      </c>
      <c r="G24" s="100">
        <v>1.3599999999999999E-2</v>
      </c>
      <c r="H24" s="100">
        <v>1.26E-2</v>
      </c>
      <c r="I24" s="100">
        <v>8.6E-3</v>
      </c>
    </row>
    <row r="25" spans="1:9">
      <c r="A25" s="102">
        <v>60</v>
      </c>
      <c r="B25" s="106" t="s">
        <v>132</v>
      </c>
      <c r="C25" s="72" t="s">
        <v>150</v>
      </c>
      <c r="D25" s="109" t="s">
        <v>4</v>
      </c>
      <c r="E25" s="100">
        <v>1.55E-2</v>
      </c>
      <c r="F25" s="100">
        <v>1.43E-2</v>
      </c>
      <c r="G25" s="100">
        <v>1.3599999999999999E-2</v>
      </c>
      <c r="H25" s="100">
        <v>1.26E-2</v>
      </c>
      <c r="I25" s="100">
        <v>8.6E-3</v>
      </c>
    </row>
    <row r="26" spans="1:9">
      <c r="D26" s="110" t="s">
        <v>18</v>
      </c>
      <c r="E26" s="44"/>
      <c r="F26" s="44"/>
      <c r="G26" s="44"/>
      <c r="H26" s="44"/>
      <c r="I26" s="44"/>
    </row>
    <row r="27" spans="1:9">
      <c r="A27" s="102">
        <v>61</v>
      </c>
      <c r="D27" s="108" t="s">
        <v>19</v>
      </c>
      <c r="E27" s="7"/>
      <c r="F27" s="7"/>
      <c r="G27" s="7"/>
      <c r="H27" s="8"/>
      <c r="I27" s="7"/>
    </row>
    <row r="28" spans="1:9" ht="15.75" customHeight="1">
      <c r="A28" s="102">
        <v>61</v>
      </c>
      <c r="B28" s="106" t="s">
        <v>151</v>
      </c>
      <c r="C28" s="72" t="s">
        <v>152</v>
      </c>
      <c r="D28" s="114" t="s">
        <v>8</v>
      </c>
      <c r="E28" s="138" t="s">
        <v>348</v>
      </c>
      <c r="F28" s="139"/>
      <c r="G28" s="139"/>
      <c r="H28" s="139"/>
      <c r="I28" s="140"/>
    </row>
    <row r="29" spans="1:9">
      <c r="A29" s="102">
        <v>61</v>
      </c>
      <c r="B29" s="106" t="s">
        <v>153</v>
      </c>
      <c r="C29" s="72" t="s">
        <v>154</v>
      </c>
      <c r="D29" s="114" t="s">
        <v>9</v>
      </c>
      <c r="E29" s="49">
        <v>1.38</v>
      </c>
      <c r="F29" s="49">
        <v>1.38</v>
      </c>
      <c r="G29" s="49">
        <v>1.38</v>
      </c>
      <c r="H29" s="49">
        <v>1.38</v>
      </c>
      <c r="I29" s="49">
        <v>1.38</v>
      </c>
    </row>
    <row r="30" spans="1:9">
      <c r="A30" s="102">
        <v>61</v>
      </c>
      <c r="B30" s="106" t="s">
        <v>153</v>
      </c>
      <c r="C30" s="72" t="s">
        <v>155</v>
      </c>
      <c r="D30" s="114" t="s">
        <v>10</v>
      </c>
      <c r="E30" s="49">
        <v>1.38</v>
      </c>
      <c r="F30" s="49">
        <v>1.38</v>
      </c>
      <c r="G30" s="49">
        <v>1.38</v>
      </c>
      <c r="H30" s="49">
        <v>1.38</v>
      </c>
      <c r="I30" s="49">
        <v>1.38</v>
      </c>
    </row>
    <row r="31" spans="1:9">
      <c r="A31" s="102">
        <v>61</v>
      </c>
      <c r="D31" s="111" t="s">
        <v>11</v>
      </c>
      <c r="E31" s="38"/>
      <c r="F31" s="38"/>
      <c r="G31" s="38"/>
      <c r="H31" s="38"/>
      <c r="I31" s="38"/>
    </row>
    <row r="32" spans="1:9">
      <c r="A32" s="102">
        <v>61</v>
      </c>
      <c r="B32" s="106" t="s">
        <v>156</v>
      </c>
      <c r="C32" s="72" t="s">
        <v>155</v>
      </c>
      <c r="D32" s="114" t="s">
        <v>5</v>
      </c>
      <c r="E32" s="104">
        <v>1.42</v>
      </c>
      <c r="F32" s="104">
        <v>1.42</v>
      </c>
      <c r="G32" s="104">
        <v>1.42</v>
      </c>
      <c r="H32" s="104">
        <v>1.42</v>
      </c>
      <c r="I32" s="104">
        <v>1.42</v>
      </c>
    </row>
    <row r="33" spans="1:9">
      <c r="A33" s="102">
        <v>61</v>
      </c>
      <c r="B33" s="106" t="s">
        <v>156</v>
      </c>
      <c r="C33" s="72" t="s">
        <v>157</v>
      </c>
      <c r="D33" s="114" t="s">
        <v>13</v>
      </c>
      <c r="E33" s="104">
        <v>0</v>
      </c>
      <c r="F33" s="104">
        <v>0</v>
      </c>
      <c r="G33" s="104">
        <v>0</v>
      </c>
      <c r="H33" s="104">
        <v>0</v>
      </c>
      <c r="I33" s="104">
        <v>0</v>
      </c>
    </row>
    <row r="34" spans="1:9">
      <c r="A34" s="102">
        <v>61</v>
      </c>
      <c r="D34" s="111" t="s">
        <v>6</v>
      </c>
      <c r="E34" s="37"/>
      <c r="F34" s="37"/>
      <c r="G34" s="37"/>
      <c r="H34" s="37"/>
      <c r="I34" s="37"/>
    </row>
    <row r="35" spans="1:9">
      <c r="A35" s="102">
        <v>61</v>
      </c>
      <c r="B35" s="106" t="s">
        <v>132</v>
      </c>
      <c r="C35" s="72" t="s">
        <v>158</v>
      </c>
      <c r="D35" s="114" t="s">
        <v>78</v>
      </c>
      <c r="E35" s="104">
        <v>1.42</v>
      </c>
      <c r="F35" s="104">
        <v>1.42</v>
      </c>
      <c r="G35" s="104">
        <v>1.42</v>
      </c>
      <c r="H35" s="104">
        <v>1.42</v>
      </c>
      <c r="I35" s="104">
        <v>1.42</v>
      </c>
    </row>
    <row r="36" spans="1:9">
      <c r="A36" s="102">
        <v>61</v>
      </c>
      <c r="B36" s="106" t="s">
        <v>132</v>
      </c>
      <c r="C36" s="72" t="s">
        <v>159</v>
      </c>
      <c r="D36" s="114" t="s">
        <v>77</v>
      </c>
      <c r="E36" s="104">
        <v>0</v>
      </c>
      <c r="F36" s="104">
        <v>0</v>
      </c>
      <c r="G36" s="104">
        <v>0</v>
      </c>
      <c r="H36" s="104">
        <v>0</v>
      </c>
      <c r="I36" s="104">
        <v>0</v>
      </c>
    </row>
    <row r="37" spans="1:9">
      <c r="A37" s="102">
        <v>61</v>
      </c>
      <c r="B37" s="106" t="s">
        <v>132</v>
      </c>
      <c r="C37" s="72" t="s">
        <v>160</v>
      </c>
      <c r="D37" s="114" t="s">
        <v>0</v>
      </c>
      <c r="E37" s="104">
        <v>1.42</v>
      </c>
      <c r="F37" s="104">
        <v>1.42</v>
      </c>
      <c r="G37" s="104">
        <v>1.42</v>
      </c>
      <c r="H37" s="104">
        <v>1.42</v>
      </c>
      <c r="I37" s="104">
        <v>1.42</v>
      </c>
    </row>
    <row r="38" spans="1:9" ht="22.8">
      <c r="A38" s="102">
        <v>61</v>
      </c>
      <c r="B38" s="106" t="s">
        <v>132</v>
      </c>
      <c r="C38" s="72" t="s">
        <v>161</v>
      </c>
      <c r="D38" s="114" t="s">
        <v>79</v>
      </c>
      <c r="E38" s="49">
        <v>2.2599999999999998</v>
      </c>
      <c r="F38" s="49">
        <v>2.2599999999999998</v>
      </c>
      <c r="G38" s="49">
        <v>2.2599999999999998</v>
      </c>
      <c r="H38" s="49">
        <v>2.2599999999999998</v>
      </c>
      <c r="I38" s="49">
        <v>2.2599999999999998</v>
      </c>
    </row>
    <row r="39" spans="1:9">
      <c r="A39" s="102">
        <v>61</v>
      </c>
      <c r="B39" s="106" t="s">
        <v>132</v>
      </c>
      <c r="C39" s="72" t="s">
        <v>162</v>
      </c>
      <c r="D39" s="114" t="s">
        <v>80</v>
      </c>
      <c r="E39" s="49">
        <v>1.42</v>
      </c>
      <c r="F39" s="49">
        <v>1.42</v>
      </c>
      <c r="G39" s="49">
        <v>1.42</v>
      </c>
      <c r="H39" s="49">
        <v>1.42</v>
      </c>
      <c r="I39" s="49">
        <v>1.42</v>
      </c>
    </row>
    <row r="40" spans="1:9">
      <c r="A40" s="102">
        <v>61</v>
      </c>
      <c r="B40" s="106" t="s">
        <v>132</v>
      </c>
      <c r="C40" s="72" t="s">
        <v>163</v>
      </c>
      <c r="D40" s="119" t="s">
        <v>116</v>
      </c>
      <c r="E40" s="49"/>
      <c r="F40" s="49"/>
      <c r="G40" s="49"/>
      <c r="H40" s="49"/>
      <c r="I40" s="49"/>
    </row>
    <row r="41" spans="1:9">
      <c r="A41" s="102">
        <v>61</v>
      </c>
      <c r="B41" s="106" t="s">
        <v>132</v>
      </c>
      <c r="C41" s="72" t="s">
        <v>164</v>
      </c>
      <c r="D41" s="114" t="s">
        <v>4</v>
      </c>
      <c r="E41" s="100">
        <v>1.55E-2</v>
      </c>
      <c r="F41" s="100">
        <v>1.43E-2</v>
      </c>
      <c r="G41" s="100">
        <v>1.3599999999999999E-2</v>
      </c>
      <c r="H41" s="100">
        <v>1.26E-2</v>
      </c>
      <c r="I41" s="100">
        <v>8.6E-3</v>
      </c>
    </row>
    <row r="42" spans="1:9">
      <c r="A42" s="102">
        <v>61</v>
      </c>
      <c r="D42" s="111" t="s">
        <v>7</v>
      </c>
      <c r="E42" s="37"/>
      <c r="F42" s="37"/>
      <c r="G42" s="37"/>
      <c r="H42" s="37"/>
      <c r="I42" s="37"/>
    </row>
    <row r="43" spans="1:9">
      <c r="D43" s="110" t="s">
        <v>20</v>
      </c>
      <c r="E43" s="10"/>
      <c r="F43" s="10"/>
      <c r="G43" s="10"/>
      <c r="H43" s="10"/>
      <c r="I43" s="10"/>
    </row>
    <row r="44" spans="1:9">
      <c r="A44" s="102">
        <v>62</v>
      </c>
      <c r="D44" s="108" t="s">
        <v>21</v>
      </c>
      <c r="E44" s="47"/>
      <c r="F44" s="47"/>
      <c r="G44" s="47"/>
      <c r="H44" s="47"/>
      <c r="I44" s="47"/>
    </row>
    <row r="45" spans="1:9">
      <c r="A45" s="102">
        <v>62</v>
      </c>
      <c r="B45" s="106" t="s">
        <v>132</v>
      </c>
      <c r="C45" s="72" t="s">
        <v>165</v>
      </c>
      <c r="D45" s="120" t="s">
        <v>81</v>
      </c>
      <c r="E45" s="100">
        <v>0</v>
      </c>
      <c r="F45" s="100">
        <v>0</v>
      </c>
      <c r="G45" s="100">
        <v>0</v>
      </c>
      <c r="H45" s="100">
        <v>0</v>
      </c>
      <c r="I45" s="100">
        <v>0</v>
      </c>
    </row>
    <row r="46" spans="1:9">
      <c r="A46" s="102">
        <v>62</v>
      </c>
      <c r="B46" s="106" t="s">
        <v>132</v>
      </c>
      <c r="C46" s="72" t="s">
        <v>166</v>
      </c>
      <c r="D46" s="120" t="s">
        <v>3</v>
      </c>
      <c r="E46" s="100">
        <v>0</v>
      </c>
      <c r="F46" s="100">
        <v>0</v>
      </c>
      <c r="G46" s="100">
        <v>0</v>
      </c>
      <c r="H46" s="100">
        <v>0</v>
      </c>
      <c r="I46" s="100">
        <v>0</v>
      </c>
    </row>
    <row r="47" spans="1:9">
      <c r="A47" s="102">
        <v>62</v>
      </c>
      <c r="B47" s="106" t="s">
        <v>132</v>
      </c>
      <c r="C47" s="72" t="s">
        <v>167</v>
      </c>
      <c r="D47" s="120" t="s">
        <v>82</v>
      </c>
      <c r="E47" s="100">
        <v>0</v>
      </c>
      <c r="F47" s="100">
        <v>0</v>
      </c>
      <c r="G47" s="100">
        <v>0</v>
      </c>
      <c r="H47" s="100">
        <v>0</v>
      </c>
      <c r="I47" s="100">
        <v>0</v>
      </c>
    </row>
    <row r="48" spans="1:9">
      <c r="A48" s="102">
        <v>62</v>
      </c>
      <c r="B48" s="106" t="s">
        <v>132</v>
      </c>
      <c r="C48" s="72" t="s">
        <v>168</v>
      </c>
      <c r="D48" s="120" t="s">
        <v>115</v>
      </c>
      <c r="E48" s="100">
        <v>0</v>
      </c>
      <c r="F48" s="100">
        <v>0</v>
      </c>
      <c r="G48" s="100">
        <v>0</v>
      </c>
      <c r="H48" s="100">
        <v>0</v>
      </c>
      <c r="I48" s="100">
        <v>0</v>
      </c>
    </row>
    <row r="49" spans="1:9">
      <c r="D49" s="110" t="s">
        <v>22</v>
      </c>
      <c r="E49" s="44"/>
      <c r="F49" s="44"/>
      <c r="G49" s="44"/>
      <c r="H49" s="44"/>
      <c r="I49" s="44"/>
    </row>
    <row r="50" spans="1:9">
      <c r="D50" s="112" t="s">
        <v>23</v>
      </c>
      <c r="E50" s="99"/>
      <c r="F50" s="99"/>
      <c r="G50" s="99"/>
      <c r="H50" s="99"/>
      <c r="I50" s="99"/>
    </row>
    <row r="51" spans="1:9">
      <c r="A51" s="102">
        <v>70</v>
      </c>
      <c r="D51" s="108" t="s">
        <v>24</v>
      </c>
      <c r="E51" s="6"/>
      <c r="F51" s="6"/>
      <c r="G51" s="6"/>
      <c r="H51" s="6"/>
      <c r="I51" s="11"/>
    </row>
    <row r="52" spans="1:9">
      <c r="A52" s="102">
        <v>70</v>
      </c>
      <c r="B52" s="106" t="s">
        <v>132</v>
      </c>
      <c r="C52" s="72" t="s">
        <v>169</v>
      </c>
      <c r="D52" s="114" t="s">
        <v>83</v>
      </c>
      <c r="E52" s="100">
        <v>2.2599999999999999E-2</v>
      </c>
      <c r="F52" s="100">
        <v>2.2599999999999999E-2</v>
      </c>
      <c r="G52" s="100">
        <v>2.2599999999999999E-2</v>
      </c>
      <c r="H52" s="100">
        <v>2.2599999999999999E-2</v>
      </c>
      <c r="I52" s="100">
        <v>2.2599999999999999E-2</v>
      </c>
    </row>
    <row r="53" spans="1:9">
      <c r="A53" s="102">
        <v>70</v>
      </c>
      <c r="B53" s="106" t="s">
        <v>132</v>
      </c>
      <c r="C53" s="72" t="s">
        <v>170</v>
      </c>
      <c r="D53" s="114" t="s">
        <v>12</v>
      </c>
      <c r="E53" s="100">
        <v>2.2599999999999999E-2</v>
      </c>
      <c r="F53" s="100">
        <v>2.2599999999999999E-2</v>
      </c>
      <c r="G53" s="100">
        <v>2.2599999999999999E-2</v>
      </c>
      <c r="H53" s="100">
        <v>2.2599999999999999E-2</v>
      </c>
      <c r="I53" s="100">
        <v>2.2599999999999999E-2</v>
      </c>
    </row>
    <row r="54" spans="1:9">
      <c r="A54" s="102">
        <v>70</v>
      </c>
      <c r="B54" s="106" t="s">
        <v>132</v>
      </c>
      <c r="C54" s="72" t="s">
        <v>171</v>
      </c>
      <c r="D54" s="114" t="s">
        <v>84</v>
      </c>
      <c r="E54" s="100">
        <v>2.2599999999999999E-2</v>
      </c>
      <c r="F54" s="100">
        <v>2.2599999999999999E-2</v>
      </c>
      <c r="G54" s="100">
        <v>2.2599999999999999E-2</v>
      </c>
      <c r="H54" s="100">
        <v>2.2599999999999999E-2</v>
      </c>
      <c r="I54" s="100">
        <v>2.2599999999999999E-2</v>
      </c>
    </row>
    <row r="55" spans="1:9">
      <c r="A55" s="102">
        <v>70</v>
      </c>
      <c r="B55" s="106" t="s">
        <v>132</v>
      </c>
      <c r="C55" s="72" t="s">
        <v>172</v>
      </c>
      <c r="D55" s="114" t="s">
        <v>85</v>
      </c>
      <c r="E55" s="100">
        <v>2.2599999999999999E-2</v>
      </c>
      <c r="F55" s="100">
        <v>2.2599999999999999E-2</v>
      </c>
      <c r="G55" s="100">
        <v>2.2599999999999999E-2</v>
      </c>
      <c r="H55" s="100">
        <v>2.2599999999999999E-2</v>
      </c>
      <c r="I55" s="100">
        <v>2.2599999999999999E-2</v>
      </c>
    </row>
    <row r="56" spans="1:9">
      <c r="A56" s="102">
        <v>70</v>
      </c>
      <c r="B56" s="106" t="s">
        <v>132</v>
      </c>
      <c r="C56" s="72" t="s">
        <v>173</v>
      </c>
      <c r="D56" s="114" t="s">
        <v>86</v>
      </c>
      <c r="E56" s="100">
        <v>2.2599999999999999E-2</v>
      </c>
      <c r="F56" s="100">
        <v>2.2599999999999999E-2</v>
      </c>
      <c r="G56" s="100">
        <v>2.2599999999999999E-2</v>
      </c>
      <c r="H56" s="100">
        <v>2.2599999999999999E-2</v>
      </c>
      <c r="I56" s="100">
        <v>2.2599999999999999E-2</v>
      </c>
    </row>
    <row r="57" spans="1:9" ht="22.8">
      <c r="A57" s="102">
        <v>70</v>
      </c>
      <c r="B57" s="106" t="s">
        <v>132</v>
      </c>
      <c r="C57" s="72" t="s">
        <v>174</v>
      </c>
      <c r="D57" s="114" t="s">
        <v>87</v>
      </c>
      <c r="E57" s="100">
        <v>0</v>
      </c>
      <c r="F57" s="100">
        <v>0</v>
      </c>
      <c r="G57" s="100">
        <v>0</v>
      </c>
      <c r="H57" s="100">
        <v>0</v>
      </c>
      <c r="I57" s="100">
        <v>0</v>
      </c>
    </row>
    <row r="58" spans="1:9">
      <c r="A58" s="102">
        <v>70</v>
      </c>
      <c r="B58" s="106" t="s">
        <v>132</v>
      </c>
      <c r="C58" s="72" t="s">
        <v>175</v>
      </c>
      <c r="D58" s="114" t="s">
        <v>88</v>
      </c>
      <c r="E58" s="100">
        <v>2.2599999999999999E-2</v>
      </c>
      <c r="F58" s="100">
        <v>2.2599999999999999E-2</v>
      </c>
      <c r="G58" s="100">
        <v>2.2599999999999999E-2</v>
      </c>
      <c r="H58" s="100">
        <v>2.2599999999999999E-2</v>
      </c>
      <c r="I58" s="100">
        <v>2.2599999999999999E-2</v>
      </c>
    </row>
    <row r="59" spans="1:9">
      <c r="A59" s="102">
        <v>70</v>
      </c>
      <c r="B59" s="106" t="s">
        <v>132</v>
      </c>
      <c r="C59" s="72" t="s">
        <v>176</v>
      </c>
      <c r="D59" s="114" t="s">
        <v>89</v>
      </c>
      <c r="E59" s="100">
        <v>2.2599999999999999E-2</v>
      </c>
      <c r="F59" s="100">
        <v>2.2599999999999999E-2</v>
      </c>
      <c r="G59" s="100">
        <v>2.2599999999999999E-2</v>
      </c>
      <c r="H59" s="100">
        <v>2.2599999999999999E-2</v>
      </c>
      <c r="I59" s="100">
        <v>2.2599999999999999E-2</v>
      </c>
    </row>
    <row r="60" spans="1:9">
      <c r="A60" s="102">
        <v>70</v>
      </c>
      <c r="B60" s="106" t="s">
        <v>132</v>
      </c>
      <c r="C60" s="72" t="s">
        <v>177</v>
      </c>
      <c r="D60" s="114" t="s">
        <v>90</v>
      </c>
      <c r="E60" s="100">
        <v>0</v>
      </c>
      <c r="F60" s="100">
        <v>0</v>
      </c>
      <c r="G60" s="100">
        <v>0</v>
      </c>
      <c r="H60" s="100">
        <v>0</v>
      </c>
      <c r="I60" s="100">
        <v>0</v>
      </c>
    </row>
    <row r="61" spans="1:9">
      <c r="A61" s="102">
        <v>70</v>
      </c>
      <c r="B61" s="106" t="s">
        <v>132</v>
      </c>
      <c r="C61" s="72" t="s">
        <v>178</v>
      </c>
      <c r="D61" s="121" t="s">
        <v>91</v>
      </c>
      <c r="E61" s="100">
        <v>2.2599999999999999E-2</v>
      </c>
      <c r="F61" s="100">
        <v>2.2599999999999999E-2</v>
      </c>
      <c r="G61" s="100">
        <v>2.2599999999999999E-2</v>
      </c>
      <c r="H61" s="100">
        <v>2.2599999999999999E-2</v>
      </c>
      <c r="I61" s="100">
        <v>2.2599999999999999E-2</v>
      </c>
    </row>
    <row r="62" spans="1:9">
      <c r="D62" s="110" t="s">
        <v>26</v>
      </c>
      <c r="E62" s="44"/>
      <c r="F62" s="44"/>
      <c r="G62" s="44"/>
      <c r="H62" s="44"/>
      <c r="I62" s="44"/>
    </row>
    <row r="63" spans="1:9">
      <c r="A63" s="102">
        <v>71</v>
      </c>
      <c r="D63" s="108" t="s">
        <v>25</v>
      </c>
      <c r="E63" s="13"/>
      <c r="F63" s="13"/>
      <c r="G63" s="13"/>
      <c r="H63" s="15"/>
      <c r="I63" s="11"/>
    </row>
    <row r="64" spans="1:9">
      <c r="A64" s="102">
        <v>71</v>
      </c>
      <c r="B64" s="106" t="s">
        <v>132</v>
      </c>
      <c r="C64" s="72" t="s">
        <v>179</v>
      </c>
      <c r="D64" s="114" t="s">
        <v>93</v>
      </c>
      <c r="E64" s="100">
        <v>1.55E-2</v>
      </c>
      <c r="F64" s="100">
        <v>1.43E-2</v>
      </c>
      <c r="G64" s="100">
        <v>1.3599999999999999E-2</v>
      </c>
      <c r="H64" s="100">
        <v>1.26E-2</v>
      </c>
      <c r="I64" s="100">
        <v>8.6E-3</v>
      </c>
    </row>
    <row r="65" spans="1:9">
      <c r="A65" s="102">
        <v>71</v>
      </c>
      <c r="B65" s="106" t="s">
        <v>132</v>
      </c>
      <c r="C65" s="72" t="s">
        <v>180</v>
      </c>
      <c r="D65" s="114" t="s">
        <v>94</v>
      </c>
      <c r="E65" s="100">
        <v>0</v>
      </c>
      <c r="F65" s="100">
        <v>0</v>
      </c>
      <c r="G65" s="100">
        <v>0</v>
      </c>
      <c r="H65" s="100">
        <v>0</v>
      </c>
      <c r="I65" s="100">
        <v>0</v>
      </c>
    </row>
    <row r="66" spans="1:9">
      <c r="A66" s="102">
        <v>71</v>
      </c>
      <c r="B66" s="106" t="s">
        <v>132</v>
      </c>
      <c r="C66" s="72" t="s">
        <v>181</v>
      </c>
      <c r="D66" s="114" t="s">
        <v>103</v>
      </c>
      <c r="E66" s="100">
        <v>0</v>
      </c>
      <c r="F66" s="100">
        <v>0</v>
      </c>
      <c r="G66" s="100">
        <v>0</v>
      </c>
      <c r="H66" s="100">
        <v>0</v>
      </c>
      <c r="I66" s="100">
        <v>0</v>
      </c>
    </row>
    <row r="67" spans="1:9">
      <c r="A67" s="102">
        <v>71</v>
      </c>
      <c r="B67" s="106" t="s">
        <v>132</v>
      </c>
      <c r="C67" s="72" t="s">
        <v>182</v>
      </c>
      <c r="D67" s="114" t="s">
        <v>95</v>
      </c>
      <c r="E67" s="105">
        <v>1.46E-2</v>
      </c>
      <c r="F67" s="105">
        <v>1.6899999999999998E-2</v>
      </c>
      <c r="G67" s="105">
        <v>1.66E-2</v>
      </c>
      <c r="H67" s="105">
        <v>1.72E-2</v>
      </c>
      <c r="I67" s="105">
        <v>1.5699999999999999E-2</v>
      </c>
    </row>
    <row r="68" spans="1:9">
      <c r="A68" s="102">
        <v>71</v>
      </c>
      <c r="B68" s="106" t="s">
        <v>132</v>
      </c>
      <c r="C68" s="72" t="s">
        <v>183</v>
      </c>
      <c r="D68" s="114" t="s">
        <v>96</v>
      </c>
      <c r="E68" s="105">
        <v>1.46E-2</v>
      </c>
      <c r="F68" s="105">
        <v>1.6899999999999998E-2</v>
      </c>
      <c r="G68" s="105">
        <v>1.66E-2</v>
      </c>
      <c r="H68" s="105">
        <v>1.72E-2</v>
      </c>
      <c r="I68" s="105">
        <v>1.5699999999999999E-2</v>
      </c>
    </row>
    <row r="69" spans="1:9">
      <c r="A69" s="102">
        <v>71</v>
      </c>
      <c r="B69" s="106" t="s">
        <v>132</v>
      </c>
      <c r="C69" s="72" t="s">
        <v>184</v>
      </c>
      <c r="D69" s="114" t="s">
        <v>100</v>
      </c>
      <c r="E69" s="105">
        <v>1.46E-2</v>
      </c>
      <c r="F69" s="105">
        <v>1.6899999999999998E-2</v>
      </c>
      <c r="G69" s="105">
        <v>1.66E-2</v>
      </c>
      <c r="H69" s="105">
        <v>1.72E-2</v>
      </c>
      <c r="I69" s="105">
        <v>1.5699999999999999E-2</v>
      </c>
    </row>
    <row r="70" spans="1:9">
      <c r="A70" s="102">
        <v>71</v>
      </c>
      <c r="B70" s="106" t="s">
        <v>132</v>
      </c>
      <c r="C70" s="72" t="s">
        <v>185</v>
      </c>
      <c r="D70" s="114" t="s">
        <v>97</v>
      </c>
      <c r="E70" s="105">
        <v>1.46E-2</v>
      </c>
      <c r="F70" s="105">
        <v>1.6899999999999998E-2</v>
      </c>
      <c r="G70" s="105">
        <v>1.66E-2</v>
      </c>
      <c r="H70" s="105">
        <v>1.72E-2</v>
      </c>
      <c r="I70" s="105">
        <v>1.5699999999999999E-2</v>
      </c>
    </row>
    <row r="71" spans="1:9">
      <c r="A71" s="102">
        <v>71</v>
      </c>
      <c r="B71" s="106" t="s">
        <v>132</v>
      </c>
      <c r="C71" s="72" t="s">
        <v>186</v>
      </c>
      <c r="D71" s="114" t="s">
        <v>98</v>
      </c>
      <c r="E71" s="100">
        <v>0</v>
      </c>
      <c r="F71" s="100">
        <v>0</v>
      </c>
      <c r="G71" s="100">
        <v>0</v>
      </c>
      <c r="H71" s="100">
        <v>0</v>
      </c>
      <c r="I71" s="100">
        <v>0</v>
      </c>
    </row>
    <row r="72" spans="1:9">
      <c r="A72" s="102">
        <v>71</v>
      </c>
      <c r="B72" s="106" t="s">
        <v>132</v>
      </c>
      <c r="C72" s="72" t="s">
        <v>187</v>
      </c>
      <c r="D72" s="114" t="s">
        <v>99</v>
      </c>
      <c r="E72" s="100">
        <v>0</v>
      </c>
      <c r="F72" s="100">
        <v>0</v>
      </c>
      <c r="G72" s="100">
        <v>0</v>
      </c>
      <c r="H72" s="100">
        <v>0</v>
      </c>
      <c r="I72" s="100">
        <v>0</v>
      </c>
    </row>
    <row r="73" spans="1:9">
      <c r="A73" s="102">
        <v>71</v>
      </c>
      <c r="B73" s="106" t="s">
        <v>132</v>
      </c>
      <c r="C73" s="72" t="s">
        <v>188</v>
      </c>
      <c r="D73" s="114" t="s">
        <v>101</v>
      </c>
      <c r="E73" s="100">
        <v>0</v>
      </c>
      <c r="F73" s="100">
        <v>0</v>
      </c>
      <c r="G73" s="100">
        <v>0</v>
      </c>
      <c r="H73" s="100">
        <v>0</v>
      </c>
      <c r="I73" s="100">
        <v>0</v>
      </c>
    </row>
    <row r="74" spans="1:9">
      <c r="A74" s="102">
        <v>71</v>
      </c>
      <c r="B74" s="106" t="s">
        <v>132</v>
      </c>
      <c r="C74" s="72" t="s">
        <v>189</v>
      </c>
      <c r="D74" s="119" t="s">
        <v>102</v>
      </c>
      <c r="E74" s="100"/>
      <c r="F74" s="100"/>
      <c r="G74" s="100"/>
      <c r="H74" s="100"/>
      <c r="I74" s="100"/>
    </row>
    <row r="75" spans="1:9">
      <c r="A75" s="102">
        <v>71</v>
      </c>
      <c r="B75" s="106" t="s">
        <v>132</v>
      </c>
      <c r="C75" s="72" t="s">
        <v>190</v>
      </c>
      <c r="D75" s="121" t="s">
        <v>92</v>
      </c>
      <c r="E75" s="100"/>
      <c r="F75" s="100"/>
      <c r="G75" s="100"/>
      <c r="H75" s="100"/>
      <c r="I75" s="100"/>
    </row>
    <row r="76" spans="1:9">
      <c r="A76" s="102">
        <v>71</v>
      </c>
      <c r="B76" s="106" t="s">
        <v>132</v>
      </c>
      <c r="C76" s="72" t="s">
        <v>191</v>
      </c>
      <c r="D76" s="114" t="s">
        <v>2</v>
      </c>
      <c r="E76" s="100">
        <v>0</v>
      </c>
      <c r="F76" s="100">
        <v>0</v>
      </c>
      <c r="G76" s="100">
        <v>0</v>
      </c>
      <c r="H76" s="100">
        <v>0</v>
      </c>
      <c r="I76" s="100">
        <v>0</v>
      </c>
    </row>
    <row r="77" spans="1:9">
      <c r="D77" s="110" t="s">
        <v>27</v>
      </c>
      <c r="E77" s="44"/>
      <c r="F77" s="44"/>
      <c r="G77" s="44"/>
      <c r="H77" s="44"/>
      <c r="I77" s="44"/>
    </row>
    <row r="78" spans="1:9">
      <c r="A78" s="102">
        <v>72</v>
      </c>
      <c r="D78" s="108" t="s">
        <v>28</v>
      </c>
      <c r="E78" s="14"/>
      <c r="F78" s="14"/>
      <c r="G78" s="11"/>
      <c r="H78" s="15"/>
      <c r="I78" s="11"/>
    </row>
    <row r="79" spans="1:9">
      <c r="A79" s="102">
        <v>72</v>
      </c>
      <c r="B79" s="106" t="s">
        <v>132</v>
      </c>
      <c r="C79" s="72" t="s">
        <v>192</v>
      </c>
      <c r="D79" s="122" t="s">
        <v>104</v>
      </c>
      <c r="E79" s="105">
        <v>1.46E-2</v>
      </c>
      <c r="F79" s="105">
        <v>1.6899999999999998E-2</v>
      </c>
      <c r="G79" s="105">
        <v>1.66E-2</v>
      </c>
      <c r="H79" s="105">
        <v>1.72E-2</v>
      </c>
      <c r="I79" s="105">
        <v>1.5699999999999999E-2</v>
      </c>
    </row>
    <row r="80" spans="1:9">
      <c r="A80" s="102">
        <v>72</v>
      </c>
      <c r="B80" s="106" t="s">
        <v>132</v>
      </c>
      <c r="C80" s="72" t="s">
        <v>193</v>
      </c>
      <c r="D80" s="114" t="s">
        <v>105</v>
      </c>
      <c r="E80" s="100">
        <v>0</v>
      </c>
      <c r="F80" s="100">
        <v>0</v>
      </c>
      <c r="G80" s="100">
        <v>0</v>
      </c>
      <c r="H80" s="100">
        <v>0</v>
      </c>
      <c r="I80" s="100">
        <v>0</v>
      </c>
    </row>
    <row r="81" spans="1:9">
      <c r="A81" s="102">
        <v>72</v>
      </c>
      <c r="B81" s="106" t="s">
        <v>132</v>
      </c>
      <c r="C81" s="72" t="s">
        <v>194</v>
      </c>
      <c r="D81" s="114" t="s">
        <v>106</v>
      </c>
      <c r="E81" s="105">
        <v>1.46E-2</v>
      </c>
      <c r="F81" s="105">
        <v>1.6899999999999998E-2</v>
      </c>
      <c r="G81" s="105">
        <v>1.66E-2</v>
      </c>
      <c r="H81" s="105">
        <v>1.72E-2</v>
      </c>
      <c r="I81" s="105">
        <v>1.5699999999999999E-2</v>
      </c>
    </row>
    <row r="82" spans="1:9">
      <c r="A82" s="102">
        <v>72</v>
      </c>
      <c r="B82" s="106" t="s">
        <v>132</v>
      </c>
      <c r="C82" s="72" t="s">
        <v>195</v>
      </c>
      <c r="D82" s="114" t="s">
        <v>107</v>
      </c>
      <c r="E82" s="131" t="s">
        <v>349</v>
      </c>
      <c r="F82" s="132"/>
      <c r="G82" s="132"/>
      <c r="H82" s="132"/>
      <c r="I82" s="133"/>
    </row>
    <row r="83" spans="1:9">
      <c r="A83" s="102">
        <v>72</v>
      </c>
      <c r="B83" s="106" t="s">
        <v>132</v>
      </c>
      <c r="C83" s="72" t="s">
        <v>196</v>
      </c>
      <c r="D83" s="114" t="s">
        <v>2</v>
      </c>
      <c r="E83" s="100">
        <v>0</v>
      </c>
      <c r="F83" s="100">
        <v>0</v>
      </c>
      <c r="G83" s="100">
        <v>0</v>
      </c>
      <c r="H83" s="100">
        <v>0</v>
      </c>
      <c r="I83" s="100">
        <v>0</v>
      </c>
    </row>
    <row r="84" spans="1:9">
      <c r="D84" s="110" t="s">
        <v>20</v>
      </c>
      <c r="E84" s="44"/>
      <c r="F84" s="44"/>
      <c r="G84" s="44"/>
      <c r="H84" s="44"/>
      <c r="I84" s="44"/>
    </row>
    <row r="85" spans="1:9">
      <c r="A85" s="102" t="s">
        <v>197</v>
      </c>
      <c r="D85" s="108" t="s">
        <v>29</v>
      </c>
      <c r="E85" s="14"/>
      <c r="F85" s="14"/>
      <c r="G85" s="11"/>
      <c r="H85" s="15"/>
      <c r="I85" s="11"/>
    </row>
    <row r="86" spans="1:9">
      <c r="A86" s="102" t="s">
        <v>197</v>
      </c>
      <c r="B86" s="106" t="s">
        <v>132</v>
      </c>
      <c r="C86" s="72" t="s">
        <v>198</v>
      </c>
      <c r="D86" s="114" t="s">
        <v>108</v>
      </c>
      <c r="E86" s="100">
        <v>0</v>
      </c>
      <c r="F86" s="100">
        <v>0</v>
      </c>
      <c r="G86" s="100">
        <v>0</v>
      </c>
      <c r="H86" s="100">
        <v>0</v>
      </c>
      <c r="I86" s="100">
        <v>0</v>
      </c>
    </row>
    <row r="87" spans="1:9">
      <c r="A87" s="102" t="s">
        <v>197</v>
      </c>
      <c r="B87" s="106" t="s">
        <v>132</v>
      </c>
      <c r="C87" s="72" t="s">
        <v>199</v>
      </c>
      <c r="D87" s="114" t="s">
        <v>109</v>
      </c>
      <c r="E87" s="100">
        <v>0</v>
      </c>
      <c r="F87" s="100">
        <v>0</v>
      </c>
      <c r="G87" s="100">
        <v>0</v>
      </c>
      <c r="H87" s="100">
        <v>0</v>
      </c>
      <c r="I87" s="100">
        <v>0</v>
      </c>
    </row>
    <row r="88" spans="1:9">
      <c r="A88" s="102" t="s">
        <v>197</v>
      </c>
      <c r="B88" s="106" t="s">
        <v>132</v>
      </c>
      <c r="C88" s="72" t="s">
        <v>200</v>
      </c>
      <c r="D88" s="114" t="s">
        <v>110</v>
      </c>
      <c r="E88" s="100">
        <v>0</v>
      </c>
      <c r="F88" s="100">
        <v>0</v>
      </c>
      <c r="G88" s="100">
        <v>0</v>
      </c>
      <c r="H88" s="100">
        <v>0</v>
      </c>
      <c r="I88" s="100">
        <v>0</v>
      </c>
    </row>
    <row r="89" spans="1:9">
      <c r="A89" s="102" t="s">
        <v>197</v>
      </c>
      <c r="B89" s="106" t="s">
        <v>132</v>
      </c>
      <c r="C89" s="72" t="s">
        <v>201</v>
      </c>
      <c r="D89" s="121" t="s">
        <v>111</v>
      </c>
      <c r="E89" s="100"/>
      <c r="F89" s="100"/>
      <c r="G89" s="100"/>
      <c r="H89" s="100"/>
      <c r="I89" s="100"/>
    </row>
    <row r="90" spans="1:9">
      <c r="A90" s="102" t="s">
        <v>197</v>
      </c>
      <c r="B90" s="106" t="s">
        <v>132</v>
      </c>
      <c r="C90" s="72" t="s">
        <v>202</v>
      </c>
      <c r="D90" s="114" t="s">
        <v>2</v>
      </c>
      <c r="E90" s="100">
        <v>0</v>
      </c>
      <c r="F90" s="100">
        <v>0</v>
      </c>
      <c r="G90" s="100">
        <v>0</v>
      </c>
      <c r="H90" s="100">
        <v>0</v>
      </c>
      <c r="I90" s="100">
        <v>0</v>
      </c>
    </row>
    <row r="91" spans="1:9">
      <c r="D91" s="110" t="s">
        <v>22</v>
      </c>
      <c r="E91" s="44"/>
      <c r="F91" s="44"/>
      <c r="G91" s="44"/>
      <c r="H91" s="44"/>
      <c r="I91" s="44"/>
    </row>
    <row r="92" spans="1:9">
      <c r="D92" s="112" t="s">
        <v>30</v>
      </c>
      <c r="E92" s="99"/>
      <c r="F92" s="99"/>
      <c r="G92" s="99"/>
      <c r="H92" s="99"/>
      <c r="I92" s="99"/>
    </row>
    <row r="93" spans="1:9">
      <c r="D93" s="108" t="s">
        <v>31</v>
      </c>
      <c r="E93" s="6"/>
      <c r="F93" s="14"/>
      <c r="G93" s="11"/>
      <c r="H93" s="15"/>
      <c r="I93" s="11"/>
    </row>
    <row r="94" spans="1:9">
      <c r="D94" s="113" t="s">
        <v>32</v>
      </c>
      <c r="E94" s="34"/>
      <c r="F94" s="34"/>
      <c r="G94" s="20"/>
      <c r="H94" s="20"/>
      <c r="I94" s="20"/>
    </row>
    <row r="95" spans="1:9">
      <c r="D95" s="114" t="s">
        <v>33</v>
      </c>
      <c r="E95" s="34"/>
      <c r="F95" s="34"/>
      <c r="G95" s="34"/>
      <c r="H95" s="34"/>
      <c r="I95" s="34"/>
    </row>
    <row r="96" spans="1:9">
      <c r="D96" s="114" t="s">
        <v>34</v>
      </c>
      <c r="E96" s="34"/>
      <c r="F96" s="34"/>
      <c r="G96" s="34"/>
      <c r="H96" s="34"/>
      <c r="I96" s="34"/>
    </row>
    <row r="97" spans="1:9">
      <c r="D97" s="112" t="s">
        <v>35</v>
      </c>
      <c r="E97" s="99"/>
      <c r="F97" s="99"/>
      <c r="G97" s="99"/>
      <c r="H97" s="99"/>
      <c r="I97" s="99"/>
    </row>
    <row r="98" spans="1:9">
      <c r="D98" s="115"/>
      <c r="E98" s="27"/>
      <c r="F98" s="27"/>
      <c r="G98" s="19"/>
      <c r="H98" s="20"/>
      <c r="I98" s="19"/>
    </row>
    <row r="99" spans="1:9">
      <c r="D99" s="110" t="s">
        <v>36</v>
      </c>
      <c r="E99" s="30"/>
      <c r="F99" s="30"/>
      <c r="G99" s="10"/>
      <c r="H99" s="44"/>
      <c r="I99" s="10"/>
    </row>
    <row r="100" spans="1:9">
      <c r="D100" s="116" t="s">
        <v>33</v>
      </c>
      <c r="E100" s="33"/>
      <c r="F100" s="33"/>
      <c r="G100" s="33"/>
      <c r="H100" s="33"/>
      <c r="I100" s="33"/>
    </row>
    <row r="101" spans="1:9">
      <c r="D101" s="116" t="s">
        <v>34</v>
      </c>
      <c r="E101" s="33"/>
      <c r="F101" s="33"/>
      <c r="G101" s="33"/>
      <c r="H101" s="33"/>
      <c r="I101" s="33"/>
    </row>
    <row r="102" spans="1:9">
      <c r="D102" s="110" t="s">
        <v>37</v>
      </c>
      <c r="E102" s="10"/>
      <c r="F102" s="10"/>
      <c r="G102" s="10"/>
      <c r="H102" s="10"/>
      <c r="I102" s="10"/>
    </row>
    <row r="103" spans="1:9">
      <c r="D103" s="116"/>
      <c r="E103" s="42"/>
      <c r="F103" s="42"/>
      <c r="G103" s="42"/>
      <c r="H103" s="42"/>
      <c r="I103" s="42"/>
    </row>
    <row r="104" spans="1:9">
      <c r="D104" s="110" t="s">
        <v>38</v>
      </c>
      <c r="E104" s="30"/>
      <c r="F104" s="48"/>
      <c r="G104" s="48"/>
      <c r="H104" s="48"/>
      <c r="I104" s="48"/>
    </row>
    <row r="105" spans="1:9">
      <c r="D105" s="116" t="s">
        <v>39</v>
      </c>
      <c r="E105" s="33"/>
      <c r="F105" s="33"/>
      <c r="G105" s="33"/>
      <c r="H105" s="33"/>
      <c r="I105" s="33"/>
    </row>
    <row r="106" spans="1:9">
      <c r="A106" s="102">
        <v>60</v>
      </c>
      <c r="D106" s="116" t="s">
        <v>53</v>
      </c>
      <c r="E106" s="33"/>
      <c r="F106" s="33"/>
      <c r="G106" s="33"/>
      <c r="H106" s="33"/>
      <c r="I106" s="33"/>
    </row>
    <row r="107" spans="1:9">
      <c r="A107" s="102">
        <v>61</v>
      </c>
      <c r="D107" s="116" t="s">
        <v>54</v>
      </c>
      <c r="E107" s="33"/>
      <c r="F107" s="33"/>
      <c r="G107" s="33"/>
      <c r="H107" s="33"/>
      <c r="I107" s="33"/>
    </row>
    <row r="108" spans="1:9">
      <c r="A108" s="102">
        <v>62</v>
      </c>
      <c r="D108" s="116" t="s">
        <v>55</v>
      </c>
      <c r="E108" s="33"/>
      <c r="F108" s="33"/>
      <c r="G108" s="33"/>
      <c r="H108" s="33"/>
      <c r="I108" s="33"/>
    </row>
    <row r="109" spans="1:9">
      <c r="D109" s="115" t="s">
        <v>56</v>
      </c>
      <c r="E109" s="33"/>
      <c r="F109" s="33"/>
      <c r="G109" s="33"/>
      <c r="H109" s="33"/>
      <c r="I109" s="33"/>
    </row>
    <row r="110" spans="1:9">
      <c r="D110" s="116" t="s">
        <v>40</v>
      </c>
      <c r="E110" s="20"/>
      <c r="F110" s="20"/>
      <c r="G110" s="20"/>
      <c r="H110" s="20"/>
      <c r="I110" s="20"/>
    </row>
    <row r="111" spans="1:9">
      <c r="A111" s="102">
        <v>70</v>
      </c>
      <c r="D111" s="116" t="s">
        <v>57</v>
      </c>
      <c r="E111" s="20"/>
      <c r="F111" s="20"/>
      <c r="G111" s="20"/>
      <c r="H111" s="20"/>
      <c r="I111" s="20"/>
    </row>
    <row r="112" spans="1:9">
      <c r="D112" s="117" t="s">
        <v>112</v>
      </c>
      <c r="E112" s="20"/>
      <c r="F112" s="20"/>
      <c r="G112" s="20"/>
      <c r="H112" s="20"/>
      <c r="I112" s="20"/>
    </row>
    <row r="113" spans="1:9">
      <c r="A113" s="102">
        <v>71</v>
      </c>
      <c r="D113" s="116" t="s">
        <v>58</v>
      </c>
      <c r="E113" s="20"/>
      <c r="F113" s="20"/>
      <c r="G113" s="20"/>
      <c r="H113" s="20"/>
      <c r="I113" s="20"/>
    </row>
    <row r="114" spans="1:9">
      <c r="A114" s="102">
        <v>72</v>
      </c>
      <c r="D114" s="116" t="s">
        <v>59</v>
      </c>
      <c r="E114" s="100"/>
      <c r="F114" s="100"/>
      <c r="G114" s="100"/>
      <c r="H114" s="100"/>
      <c r="I114" s="100"/>
    </row>
    <row r="115" spans="1:9">
      <c r="A115" s="102" t="s">
        <v>197</v>
      </c>
      <c r="D115" s="114" t="s">
        <v>60</v>
      </c>
      <c r="E115" s="34"/>
      <c r="F115" s="34"/>
      <c r="G115" s="34"/>
      <c r="H115" s="34"/>
      <c r="I115" s="34"/>
    </row>
    <row r="116" spans="1:9">
      <c r="D116" s="118" t="s">
        <v>61</v>
      </c>
      <c r="E116" s="101"/>
      <c r="F116" s="101"/>
      <c r="G116" s="101"/>
      <c r="H116" s="101"/>
      <c r="I116" s="101"/>
    </row>
    <row r="117" spans="1:9">
      <c r="D117" s="110" t="s">
        <v>41</v>
      </c>
      <c r="E117" s="10"/>
      <c r="F117" s="10"/>
      <c r="G117" s="10"/>
      <c r="H117" s="10"/>
      <c r="I117" s="10"/>
    </row>
    <row r="118" spans="1:9">
      <c r="D118" s="114"/>
      <c r="E118" s="49"/>
      <c r="F118" s="49"/>
      <c r="G118" s="49"/>
      <c r="H118" s="49"/>
      <c r="I118" s="49"/>
    </row>
    <row r="119" spans="1:9">
      <c r="D119" s="113" t="s">
        <v>42</v>
      </c>
      <c r="E119" s="100"/>
      <c r="F119" s="100"/>
      <c r="G119" s="100"/>
      <c r="H119" s="100"/>
      <c r="I119" s="100"/>
    </row>
    <row r="120" spans="1:9">
      <c r="D120" s="116" t="s">
        <v>43</v>
      </c>
      <c r="E120" s="33"/>
      <c r="F120" s="33"/>
      <c r="G120" s="33"/>
      <c r="H120" s="33"/>
      <c r="I120" s="33"/>
    </row>
    <row r="121" spans="1:9">
      <c r="D121" s="114" t="s">
        <v>34</v>
      </c>
      <c r="E121" s="101"/>
      <c r="F121" s="101"/>
      <c r="G121" s="101"/>
      <c r="H121" s="101"/>
      <c r="I121" s="101"/>
    </row>
    <row r="122" spans="1:9">
      <c r="D122" s="112" t="s">
        <v>44</v>
      </c>
      <c r="E122" s="12"/>
      <c r="F122" s="12"/>
      <c r="G122" s="12"/>
      <c r="H122" s="12"/>
      <c r="I122" s="12"/>
    </row>
    <row r="123" spans="1:9" ht="73.5" customHeight="1">
      <c r="E123" s="134" t="s">
        <v>350</v>
      </c>
      <c r="F123" s="134"/>
      <c r="G123" s="134"/>
      <c r="H123" s="134"/>
      <c r="I123" s="134"/>
    </row>
  </sheetData>
  <mergeCells count="9">
    <mergeCell ref="E82:I82"/>
    <mergeCell ref="E123:I123"/>
    <mergeCell ref="D1:D2"/>
    <mergeCell ref="E1:I1"/>
    <mergeCell ref="A1:A2"/>
    <mergeCell ref="B1:B2"/>
    <mergeCell ref="C1:C2"/>
    <mergeCell ref="E28:I28"/>
    <mergeCell ref="E13:I13"/>
  </mergeCells>
  <conditionalFormatting sqref="E123">
    <cfRule type="expression" dxfId="2" priority="1" stopIfTrue="1">
      <formula>LEFT($C123,6)="total "</formula>
    </cfRule>
    <cfRule type="expression" dxfId="1" priority="2" stopIfTrue="1">
      <formula>LEFT($C123,10)="sous-total"</formula>
    </cfRule>
    <cfRule type="expression" dxfId="0" priority="3" stopIfTrue="1">
      <formula>LEFT($C123,11)="recettes de"</formula>
    </cfRule>
  </conditionalFormatting>
  <pageMargins left="0.25" right="0.25" top="0.75" bottom="0.75" header="0.3" footer="0.3"/>
  <pageSetup paperSize="9" scale="69" fitToHeight="0" orientation="portrait" r:id="rId1"/>
  <rowBreaks count="1" manualBreakCount="1">
    <brk id="62" max="16383" man="1"/>
  </rowBreaks>
</worksheet>
</file>

<file path=xl/worksheets/sheet3.xml><?xml version="1.0" encoding="utf-8"?>
<worksheet xmlns="http://schemas.openxmlformats.org/spreadsheetml/2006/main" xmlns:r="http://schemas.openxmlformats.org/officeDocument/2006/relationships">
  <dimension ref="A1:Q123"/>
  <sheetViews>
    <sheetView topLeftCell="A7" workbookViewId="0">
      <selection activeCell="B3" sqref="B3"/>
    </sheetView>
  </sheetViews>
  <sheetFormatPr baseColWidth="10" defaultRowHeight="14.4"/>
  <cols>
    <col min="1" max="1" width="6" style="71" customWidth="1"/>
    <col min="2" max="2" width="41.6640625" style="72" customWidth="1"/>
    <col min="3" max="3" width="60.6640625" style="72" customWidth="1"/>
    <col min="4" max="9" width="16.88671875" style="72" customWidth="1"/>
    <col min="10" max="10" width="14" style="71" customWidth="1"/>
    <col min="11" max="15" width="18.5546875" style="72" customWidth="1"/>
    <col min="16" max="16" width="17.6640625" style="71" customWidth="1"/>
    <col min="17" max="17" width="11.5546875" style="72" customWidth="1"/>
  </cols>
  <sheetData>
    <row r="1" spans="1:16" ht="27.6" customHeight="1">
      <c r="A1" s="137" t="s">
        <v>129</v>
      </c>
      <c r="B1" s="153" t="s">
        <v>131</v>
      </c>
      <c r="C1" s="137" t="s">
        <v>46</v>
      </c>
      <c r="D1" s="144" t="str">
        <f>"Compte "&amp;page_garde!$G$5-4</f>
        <v>Compte 2015</v>
      </c>
      <c r="E1" s="144" t="str">
        <f>"Compte "&amp;page_garde!$G$5-3</f>
        <v>Compte 2016</v>
      </c>
      <c r="F1" s="144" t="str">
        <f>"Compte "&amp;page_garde!$G$5-2</f>
        <v>Compte 2017</v>
      </c>
      <c r="G1" s="144" t="str">
        <f>"Compte "&amp;page_garde!$G$5-1</f>
        <v>Compte 2018</v>
      </c>
      <c r="H1" s="144" t="str">
        <f>"Budget "&amp;page_garde!$G$5-1</f>
        <v>Budget 2018</v>
      </c>
      <c r="I1" s="144" t="str">
        <f>"Budget "&amp;page_garde!$G$5</f>
        <v>Budget 2019</v>
      </c>
      <c r="J1" s="148" t="s">
        <v>51</v>
      </c>
      <c r="K1" s="150" t="s">
        <v>14</v>
      </c>
      <c r="L1" s="151"/>
      <c r="M1" s="151"/>
      <c r="N1" s="151"/>
      <c r="O1" s="152"/>
      <c r="P1" s="146" t="s">
        <v>346</v>
      </c>
    </row>
    <row r="2" spans="1:16" ht="27.6" customHeight="1">
      <c r="A2" s="137"/>
      <c r="B2" s="154"/>
      <c r="C2" s="137"/>
      <c r="D2" s="145"/>
      <c r="E2" s="145"/>
      <c r="F2" s="145"/>
      <c r="G2" s="145"/>
      <c r="H2" s="145"/>
      <c r="I2" s="145"/>
      <c r="J2" s="149"/>
      <c r="K2" s="74" t="s">
        <v>47</v>
      </c>
      <c r="L2" s="74" t="s">
        <v>48</v>
      </c>
      <c r="M2" s="74" t="s">
        <v>49</v>
      </c>
      <c r="N2" s="74" t="s">
        <v>50</v>
      </c>
      <c r="O2" s="74" t="s">
        <v>52</v>
      </c>
      <c r="P2" s="147"/>
    </row>
    <row r="3" spans="1:16">
      <c r="B3" s="73"/>
      <c r="C3" s="75" t="s">
        <v>45</v>
      </c>
      <c r="D3" s="85"/>
      <c r="E3" s="85"/>
      <c r="F3" s="85"/>
      <c r="G3" s="85"/>
      <c r="H3" s="85"/>
      <c r="I3" s="85"/>
      <c r="J3" s="45"/>
      <c r="K3" s="77"/>
      <c r="L3" s="77"/>
      <c r="M3" s="77"/>
      <c r="N3" s="2"/>
      <c r="O3" s="78"/>
      <c r="P3" s="102"/>
    </row>
    <row r="4" spans="1:16">
      <c r="B4" s="73"/>
      <c r="C4" s="75" t="s">
        <v>15</v>
      </c>
      <c r="D4" s="85"/>
      <c r="E4" s="85"/>
      <c r="F4" s="85"/>
      <c r="G4" s="85"/>
      <c r="H4" s="85"/>
      <c r="I4" s="85"/>
      <c r="J4" s="45"/>
      <c r="K4" s="76"/>
      <c r="L4" s="76"/>
      <c r="M4" s="76"/>
      <c r="N4" s="3"/>
      <c r="O4" s="79"/>
      <c r="P4" s="102"/>
    </row>
    <row r="5" spans="1:16">
      <c r="B5" s="73"/>
      <c r="C5" s="75" t="s">
        <v>113</v>
      </c>
      <c r="D5" s="85"/>
      <c r="E5" s="85"/>
      <c r="F5" s="85"/>
      <c r="G5" s="85"/>
      <c r="H5" s="85"/>
      <c r="I5" s="85"/>
      <c r="J5" s="45"/>
      <c r="K5" s="76"/>
      <c r="L5" s="76"/>
      <c r="M5" s="76"/>
      <c r="N5" s="3"/>
      <c r="O5" s="79"/>
      <c r="P5" s="102"/>
    </row>
    <row r="6" spans="1:16">
      <c r="B6" s="73"/>
      <c r="C6" s="75" t="s">
        <v>114</v>
      </c>
      <c r="D6" s="85"/>
      <c r="E6" s="85"/>
      <c r="F6" s="85"/>
      <c r="G6" s="85"/>
      <c r="H6" s="85"/>
      <c r="I6" s="85"/>
      <c r="J6" s="45"/>
      <c r="K6" s="76"/>
      <c r="L6" s="76"/>
      <c r="M6" s="76"/>
      <c r="N6" s="3"/>
      <c r="O6" s="79"/>
      <c r="P6" s="102"/>
    </row>
    <row r="7" spans="1:16">
      <c r="B7" s="73"/>
      <c r="C7" s="75" t="s">
        <v>16</v>
      </c>
      <c r="D7" s="85"/>
      <c r="E7" s="85"/>
      <c r="F7" s="85"/>
      <c r="G7" s="85"/>
      <c r="H7" s="85"/>
      <c r="I7" s="85"/>
      <c r="J7" s="45"/>
      <c r="K7" s="76"/>
      <c r="L7" s="76"/>
      <c r="M7" s="79"/>
      <c r="N7" s="80"/>
      <c r="O7" s="79"/>
      <c r="P7" s="102"/>
    </row>
    <row r="8" spans="1:16">
      <c r="B8" s="73"/>
      <c r="C8" s="81" t="s">
        <v>17</v>
      </c>
      <c r="D8" s="5"/>
      <c r="E8" s="5"/>
      <c r="F8" s="81"/>
      <c r="G8" s="43"/>
      <c r="H8" s="5"/>
      <c r="I8" s="43"/>
      <c r="J8" s="6"/>
      <c r="K8" s="7"/>
      <c r="L8" s="7"/>
      <c r="M8" s="7"/>
      <c r="N8" s="8"/>
      <c r="O8" s="7"/>
      <c r="P8" s="102"/>
    </row>
    <row r="9" spans="1:16">
      <c r="A9" s="71">
        <v>60</v>
      </c>
      <c r="B9" s="73" t="s">
        <v>212</v>
      </c>
      <c r="C9" s="31" t="s">
        <v>67</v>
      </c>
      <c r="D9" s="85"/>
      <c r="E9" s="85"/>
      <c r="F9" s="85"/>
      <c r="G9" s="85"/>
      <c r="H9" s="85"/>
      <c r="I9" s="85"/>
      <c r="J9" s="46" t="str">
        <f>IF(ISERR(((I9/E9)^(1/4))-1),"",((I9/E9)^(1/4))-1)</f>
        <v/>
      </c>
      <c r="K9" s="85">
        <f>IF(ISERR(I9*(1+Taux!E9)),0,I9*(1+Taux!E9))</f>
        <v>0</v>
      </c>
      <c r="L9" s="85">
        <f>IF(ISERR(K9*(1+Taux!F9)),0,K9*(1+Taux!F9))</f>
        <v>0</v>
      </c>
      <c r="M9" s="85">
        <f>IF(ISERR(L9*(1+Taux!G9)),0,L9*(1+Taux!G9))</f>
        <v>0</v>
      </c>
      <c r="N9" s="85">
        <f>IF(ISERR(M9*(1+Taux!H9)),0,M9*(1+Taux!H9))</f>
        <v>0</v>
      </c>
      <c r="O9" s="85">
        <f>IF(ISERR(N9*(1+Taux!I9)),0,N9*(1+Taux!I9))</f>
        <v>0</v>
      </c>
      <c r="P9" s="103" t="s">
        <v>268</v>
      </c>
    </row>
    <row r="10" spans="1:16">
      <c r="A10" s="71">
        <v>60</v>
      </c>
      <c r="B10" s="73" t="s">
        <v>213</v>
      </c>
      <c r="C10" s="31" t="s">
        <v>1</v>
      </c>
      <c r="D10" s="85"/>
      <c r="E10" s="85"/>
      <c r="F10" s="85"/>
      <c r="G10" s="85"/>
      <c r="H10" s="85"/>
      <c r="I10" s="85"/>
      <c r="J10" s="46" t="str">
        <f t="shared" ref="J10:J26" si="0">IF(ISERR(((I10/E10)^(1/4))-1),"",((I10/E10)^(1/4))-1)</f>
        <v/>
      </c>
      <c r="K10" s="85">
        <f>IF(ISERR(I10*(1+Taux!E10)),0,I10*(1+Taux!E10))</f>
        <v>0</v>
      </c>
      <c r="L10" s="85">
        <f>IF(ISERR(K10*(1+Taux!F10)),0,K10*(1+Taux!F10))</f>
        <v>0</v>
      </c>
      <c r="M10" s="85">
        <f>IF(ISERR(L10*(1+Taux!G10)),0,L10*(1+Taux!G10))</f>
        <v>0</v>
      </c>
      <c r="N10" s="85">
        <f>IF(ISERR(M10*(1+Taux!H10)),0,M10*(1+Taux!H10))</f>
        <v>0</v>
      </c>
      <c r="O10" s="85">
        <f>IF(ISERR(N10*(1+Taux!I10)),0,N10*(1+Taux!I10))</f>
        <v>0</v>
      </c>
      <c r="P10" s="103" t="s">
        <v>269</v>
      </c>
    </row>
    <row r="11" spans="1:16">
      <c r="A11" s="71">
        <v>60</v>
      </c>
      <c r="B11" s="73" t="s">
        <v>214</v>
      </c>
      <c r="C11" s="31" t="s">
        <v>63</v>
      </c>
      <c r="D11" s="85"/>
      <c r="E11" s="85"/>
      <c r="F11" s="85"/>
      <c r="G11" s="85"/>
      <c r="H11" s="85"/>
      <c r="I11" s="85"/>
      <c r="J11" s="46" t="str">
        <f t="shared" si="0"/>
        <v/>
      </c>
      <c r="K11" s="85">
        <f>IF(ISERR(I11*(1+Taux!E11)),0,I11*(1+Taux!E11))</f>
        <v>0</v>
      </c>
      <c r="L11" s="85">
        <f>IF(ISERR(K11*(1+Taux!F11)),0,K11*(1+Taux!F11))</f>
        <v>0</v>
      </c>
      <c r="M11" s="85">
        <f>IF(ISERR(L11*(1+Taux!G11)),0,L11*(1+Taux!G11))</f>
        <v>0</v>
      </c>
      <c r="N11" s="85">
        <f>IF(ISERR(M11*(1+Taux!H11)),0,M11*(1+Taux!H11))</f>
        <v>0</v>
      </c>
      <c r="O11" s="85">
        <f>IF(ISERR(N11*(1+Taux!I11)),0,N11*(1+Taux!I11))</f>
        <v>0</v>
      </c>
      <c r="P11" s="103" t="s">
        <v>270</v>
      </c>
    </row>
    <row r="12" spans="1:16">
      <c r="A12" s="71">
        <v>60</v>
      </c>
      <c r="B12" s="73" t="s">
        <v>215</v>
      </c>
      <c r="C12" s="31" t="s">
        <v>64</v>
      </c>
      <c r="D12" s="85"/>
      <c r="E12" s="85"/>
      <c r="F12" s="85"/>
      <c r="G12" s="85"/>
      <c r="H12" s="85"/>
      <c r="I12" s="85"/>
      <c r="J12" s="46" t="str">
        <f t="shared" si="0"/>
        <v/>
      </c>
      <c r="K12" s="85">
        <f>IF(ISERR(I12*(1+Taux!E12)),0,I12*(1+Taux!E12))</f>
        <v>0</v>
      </c>
      <c r="L12" s="85">
        <f>IF(ISERR(K12*(1+Taux!F12)),0,K12*(1+Taux!F12))</f>
        <v>0</v>
      </c>
      <c r="M12" s="85">
        <f>IF(ISERR(L12*(1+Taux!G12)),0,L12*(1+Taux!G12))</f>
        <v>0</v>
      </c>
      <c r="N12" s="85">
        <f>IF(ISERR(M12*(1+Taux!H12)),0,M12*(1+Taux!H12))</f>
        <v>0</v>
      </c>
      <c r="O12" s="85">
        <f>IF(ISERR(N12*(1+Taux!I12)),0,N12*(1+Taux!I12))</f>
        <v>0</v>
      </c>
      <c r="P12" s="103" t="s">
        <v>271</v>
      </c>
    </row>
    <row r="13" spans="1:16">
      <c r="A13" s="71">
        <v>60</v>
      </c>
      <c r="B13" s="73" t="s">
        <v>216</v>
      </c>
      <c r="C13" s="31" t="s">
        <v>62</v>
      </c>
      <c r="D13" s="85"/>
      <c r="E13" s="85"/>
      <c r="F13" s="85"/>
      <c r="G13" s="85"/>
      <c r="H13" s="85"/>
      <c r="I13" s="85"/>
      <c r="J13" s="46" t="str">
        <f t="shared" si="0"/>
        <v/>
      </c>
      <c r="K13" s="85">
        <f>IF(ISERR(I13*(1+Taux!E13)),0,I13*(1+Taux!E13))</f>
        <v>0</v>
      </c>
      <c r="L13" s="85">
        <f>IF(ISERR(K13*(1+Taux!F13)),0,K13*(1+Taux!F13))</f>
        <v>0</v>
      </c>
      <c r="M13" s="85">
        <f>IF(ISERR(L13*(1+Taux!G13)),0,L13*(1+Taux!G13))</f>
        <v>0</v>
      </c>
      <c r="N13" s="85">
        <f>IF(ISERR(M13*(1+Taux!H13)),0,M13*(1+Taux!H13))</f>
        <v>0</v>
      </c>
      <c r="O13" s="85">
        <f>IF(ISERR(N13*(1+Taux!I13)),0,N13*(1+Taux!I13))</f>
        <v>0</v>
      </c>
      <c r="P13" s="103" t="s">
        <v>272</v>
      </c>
    </row>
    <row r="14" spans="1:16">
      <c r="A14" s="71">
        <v>60</v>
      </c>
      <c r="B14" s="73" t="s">
        <v>217</v>
      </c>
      <c r="C14" s="31" t="s">
        <v>68</v>
      </c>
      <c r="D14" s="85"/>
      <c r="E14" s="85"/>
      <c r="F14" s="85"/>
      <c r="G14" s="85"/>
      <c r="H14" s="85"/>
      <c r="I14" s="85"/>
      <c r="J14" s="46" t="str">
        <f t="shared" si="0"/>
        <v/>
      </c>
      <c r="K14" s="85">
        <f>IF(ISERR(I14*(1+Taux!E14)),0,I14*(1+Taux!E14))</f>
        <v>0</v>
      </c>
      <c r="L14" s="85">
        <f>IF(ISERR(K14*(1+Taux!F14)),0,K14*(1+Taux!F14))</f>
        <v>0</v>
      </c>
      <c r="M14" s="85">
        <f>IF(ISERR(L14*(1+Taux!G14)),0,L14*(1+Taux!G14))</f>
        <v>0</v>
      </c>
      <c r="N14" s="85">
        <f>IF(ISERR(M14*(1+Taux!H14)),0,M14*(1+Taux!H14))</f>
        <v>0</v>
      </c>
      <c r="O14" s="85">
        <f>IF(ISERR(N14*(1+Taux!I14)),0,N14*(1+Taux!I14))</f>
        <v>0</v>
      </c>
      <c r="P14" s="103" t="s">
        <v>273</v>
      </c>
    </row>
    <row r="15" spans="1:16">
      <c r="A15" s="71">
        <v>60</v>
      </c>
      <c r="B15" s="73" t="s">
        <v>218</v>
      </c>
      <c r="C15" s="31" t="s">
        <v>69</v>
      </c>
      <c r="D15" s="85"/>
      <c r="E15" s="85"/>
      <c r="F15" s="85"/>
      <c r="G15" s="85"/>
      <c r="H15" s="85"/>
      <c r="I15" s="85"/>
      <c r="J15" s="46" t="str">
        <f t="shared" si="0"/>
        <v/>
      </c>
      <c r="K15" s="85">
        <f>IF(ISERR(I15*(1+Taux!E15)),0,I15*(1+Taux!E15))</f>
        <v>0</v>
      </c>
      <c r="L15" s="85">
        <f>IF(ISERR(K15*(1+Taux!F15)),0,K15*(1+Taux!F15))</f>
        <v>0</v>
      </c>
      <c r="M15" s="85">
        <f>IF(ISERR(L15*(1+Taux!G15)),0,L15*(1+Taux!G15))</f>
        <v>0</v>
      </c>
      <c r="N15" s="85">
        <f>IF(ISERR(M15*(1+Taux!H15)),0,M15*(1+Taux!H15))</f>
        <v>0</v>
      </c>
      <c r="O15" s="85">
        <f>IF(ISERR(N15*(1+Taux!I15)),0,N15*(1+Taux!I15))</f>
        <v>0</v>
      </c>
      <c r="P15" s="103" t="s">
        <v>274</v>
      </c>
    </row>
    <row r="16" spans="1:16">
      <c r="A16" s="71">
        <v>60</v>
      </c>
      <c r="B16" s="73" t="s">
        <v>203</v>
      </c>
      <c r="C16" s="31" t="s">
        <v>70</v>
      </c>
      <c r="D16" s="85"/>
      <c r="E16" s="85"/>
      <c r="F16" s="85"/>
      <c r="G16" s="85"/>
      <c r="H16" s="85"/>
      <c r="I16" s="85"/>
      <c r="J16" s="46" t="str">
        <f t="shared" si="0"/>
        <v/>
      </c>
      <c r="K16" s="85">
        <f>IF(ISERR(I16*(1+Taux!E16)),0,I16*(1+Taux!E16))</f>
        <v>0</v>
      </c>
      <c r="L16" s="85">
        <f>IF(ISERR(K16*(1+Taux!F16)),0,K16*(1+Taux!F16))</f>
        <v>0</v>
      </c>
      <c r="M16" s="85">
        <f>IF(ISERR(L16*(1+Taux!G16)),0,L16*(1+Taux!G16))</f>
        <v>0</v>
      </c>
      <c r="N16" s="85">
        <f>IF(ISERR(M16*(1+Taux!H16)),0,M16*(1+Taux!H16))</f>
        <v>0</v>
      </c>
      <c r="O16" s="85">
        <f>IF(ISERR(N16*(1+Taux!I16)),0,N16*(1+Taux!I16))</f>
        <v>0</v>
      </c>
      <c r="P16" s="103" t="s">
        <v>275</v>
      </c>
    </row>
    <row r="17" spans="1:16">
      <c r="A17" s="71">
        <v>60</v>
      </c>
      <c r="B17" s="73" t="s">
        <v>219</v>
      </c>
      <c r="C17" s="31" t="s">
        <v>76</v>
      </c>
      <c r="D17" s="85"/>
      <c r="E17" s="85"/>
      <c r="F17" s="85"/>
      <c r="G17" s="85"/>
      <c r="H17" s="85"/>
      <c r="I17" s="85"/>
      <c r="J17" s="46" t="str">
        <f t="shared" si="0"/>
        <v/>
      </c>
      <c r="K17" s="85">
        <f>IF(ISERR(I17*(1+Taux!E17)),0,I17*(1+Taux!E17))</f>
        <v>0</v>
      </c>
      <c r="L17" s="85">
        <f>IF(ISERR(K17*(1+Taux!F17)),0,K17*(1+Taux!F17))</f>
        <v>0</v>
      </c>
      <c r="M17" s="85">
        <f>IF(ISERR(L17*(1+Taux!G17)),0,L17*(1+Taux!G17))</f>
        <v>0</v>
      </c>
      <c r="N17" s="85">
        <f>IF(ISERR(M17*(1+Taux!H17)),0,M17*(1+Taux!H17))</f>
        <v>0</v>
      </c>
      <c r="O17" s="85">
        <f>IF(ISERR(N17*(1+Taux!I17)),0,N17*(1+Taux!I17))</f>
        <v>0</v>
      </c>
      <c r="P17" s="103" t="s">
        <v>276</v>
      </c>
    </row>
    <row r="18" spans="1:16">
      <c r="A18" s="71">
        <v>60</v>
      </c>
      <c r="B18" s="73" t="s">
        <v>220</v>
      </c>
      <c r="C18" s="31" t="s">
        <v>71</v>
      </c>
      <c r="D18" s="85"/>
      <c r="E18" s="85"/>
      <c r="F18" s="85"/>
      <c r="G18" s="85"/>
      <c r="H18" s="85"/>
      <c r="I18" s="85"/>
      <c r="J18" s="46" t="str">
        <f t="shared" si="0"/>
        <v/>
      </c>
      <c r="K18" s="85">
        <f>IF(ISERR(I18*(1+Taux!E18)),0,I18*(1+Taux!E18))</f>
        <v>0</v>
      </c>
      <c r="L18" s="85">
        <f>IF(ISERR(K18*(1+Taux!F18)),0,K18*(1+Taux!F18))</f>
        <v>0</v>
      </c>
      <c r="M18" s="85">
        <f>IF(ISERR(L18*(1+Taux!G18)),0,L18*(1+Taux!G18))</f>
        <v>0</v>
      </c>
      <c r="N18" s="85">
        <f>IF(ISERR(M18*(1+Taux!H18)),0,M18*(1+Taux!H18))</f>
        <v>0</v>
      </c>
      <c r="O18" s="85">
        <f>IF(ISERR(N18*(1+Taux!I18)),0,N18*(1+Taux!I18))</f>
        <v>0</v>
      </c>
      <c r="P18" s="103" t="s">
        <v>277</v>
      </c>
    </row>
    <row r="19" spans="1:16">
      <c r="A19" s="71">
        <v>60</v>
      </c>
      <c r="B19" s="73" t="s">
        <v>221</v>
      </c>
      <c r="C19" s="31" t="s">
        <v>72</v>
      </c>
      <c r="D19" s="85"/>
      <c r="E19" s="85"/>
      <c r="F19" s="85"/>
      <c r="G19" s="85"/>
      <c r="H19" s="85"/>
      <c r="I19" s="85"/>
      <c r="J19" s="46" t="str">
        <f t="shared" si="0"/>
        <v/>
      </c>
      <c r="K19" s="85">
        <f>IF(ISERR(I19*(1+Taux!E19)),0,I19*(1+Taux!E19))</f>
        <v>0</v>
      </c>
      <c r="L19" s="85">
        <f>IF(ISERR(K19*(1+Taux!F19)),0,K19*(1+Taux!F19))</f>
        <v>0</v>
      </c>
      <c r="M19" s="85">
        <f>IF(ISERR(L19*(1+Taux!G19)),0,L19*(1+Taux!G19))</f>
        <v>0</v>
      </c>
      <c r="N19" s="85">
        <f>IF(ISERR(M19*(1+Taux!H19)),0,M19*(1+Taux!H19))</f>
        <v>0</v>
      </c>
      <c r="O19" s="85">
        <f>IF(ISERR(N19*(1+Taux!I19)),0,N19*(1+Taux!I19))</f>
        <v>0</v>
      </c>
      <c r="P19" s="103" t="s">
        <v>278</v>
      </c>
    </row>
    <row r="20" spans="1:16">
      <c r="A20" s="71">
        <v>60</v>
      </c>
      <c r="B20" s="73" t="s">
        <v>222</v>
      </c>
      <c r="C20" s="31" t="s">
        <v>73</v>
      </c>
      <c r="D20" s="85"/>
      <c r="E20" s="85"/>
      <c r="F20" s="85"/>
      <c r="G20" s="85"/>
      <c r="H20" s="85"/>
      <c r="I20" s="85"/>
      <c r="J20" s="46" t="str">
        <f t="shared" si="0"/>
        <v/>
      </c>
      <c r="K20" s="85">
        <f>IF(ISERR(I20*(1+Taux!E20)),0,I20*(1+Taux!E20))</f>
        <v>0</v>
      </c>
      <c r="L20" s="85">
        <f>IF(ISERR(K20*(1+Taux!F20)),0,K20*(1+Taux!F20))</f>
        <v>0</v>
      </c>
      <c r="M20" s="85">
        <f>IF(ISERR(L20*(1+Taux!G20)),0,L20*(1+Taux!G20))</f>
        <v>0</v>
      </c>
      <c r="N20" s="85">
        <f>IF(ISERR(M20*(1+Taux!H20)),0,M20*(1+Taux!H20))</f>
        <v>0</v>
      </c>
      <c r="O20" s="85">
        <f>IF(ISERR(N20*(1+Taux!I20)),0,N20*(1+Taux!I20))</f>
        <v>0</v>
      </c>
      <c r="P20" s="103" t="s">
        <v>279</v>
      </c>
    </row>
    <row r="21" spans="1:16">
      <c r="A21" s="71">
        <v>60</v>
      </c>
      <c r="B21" s="73" t="s">
        <v>223</v>
      </c>
      <c r="C21" s="31" t="s">
        <v>74</v>
      </c>
      <c r="D21" s="85"/>
      <c r="E21" s="85"/>
      <c r="F21" s="85"/>
      <c r="G21" s="85"/>
      <c r="H21" s="85"/>
      <c r="I21" s="85"/>
      <c r="J21" s="46" t="str">
        <f t="shared" si="0"/>
        <v/>
      </c>
      <c r="K21" s="85">
        <f>IF(ISERR(I21*(1+Taux!E21)),0,I21*(1+Taux!E21))</f>
        <v>0</v>
      </c>
      <c r="L21" s="85">
        <f>IF(ISERR(K21*(1+Taux!F21)),0,K21*(1+Taux!F21))</f>
        <v>0</v>
      </c>
      <c r="M21" s="85">
        <f>IF(ISERR(L21*(1+Taux!G21)),0,L21*(1+Taux!G21))</f>
        <v>0</v>
      </c>
      <c r="N21" s="85">
        <f>IF(ISERR(M21*(1+Taux!H21)),0,M21*(1+Taux!H21))</f>
        <v>0</v>
      </c>
      <c r="O21" s="85">
        <f>IF(ISERR(N21*(1+Taux!I21)),0,N21*(1+Taux!I21))</f>
        <v>0</v>
      </c>
      <c r="P21" s="103" t="s">
        <v>280</v>
      </c>
    </row>
    <row r="22" spans="1:16">
      <c r="A22" s="71">
        <v>60</v>
      </c>
      <c r="B22" s="73" t="s">
        <v>224</v>
      </c>
      <c r="C22" s="31" t="s">
        <v>66</v>
      </c>
      <c r="D22" s="85"/>
      <c r="E22" s="85"/>
      <c r="F22" s="85"/>
      <c r="G22" s="85"/>
      <c r="H22" s="85"/>
      <c r="I22" s="85"/>
      <c r="J22" s="46" t="str">
        <f t="shared" si="0"/>
        <v/>
      </c>
      <c r="K22" s="85">
        <f>IF(ISERR(I22*(1+Taux!E22)),0,I22*(1+Taux!E22))</f>
        <v>0</v>
      </c>
      <c r="L22" s="85">
        <f>IF(ISERR(K22*(1+Taux!F22)),0,K22*(1+Taux!F22))</f>
        <v>0</v>
      </c>
      <c r="M22" s="85">
        <f>IF(ISERR(L22*(1+Taux!G22)),0,L22*(1+Taux!G22))</f>
        <v>0</v>
      </c>
      <c r="N22" s="85">
        <f>IF(ISERR(M22*(1+Taux!H22)),0,M22*(1+Taux!H22))</f>
        <v>0</v>
      </c>
      <c r="O22" s="85">
        <f>IF(ISERR(N22*(1+Taux!I22)),0,N22*(1+Taux!I22))</f>
        <v>0</v>
      </c>
      <c r="P22" s="103" t="s">
        <v>281</v>
      </c>
    </row>
    <row r="23" spans="1:16" ht="40.200000000000003" customHeight="1">
      <c r="A23" s="71">
        <v>60</v>
      </c>
      <c r="B23" s="73" t="s">
        <v>148</v>
      </c>
      <c r="C23" s="31" t="s">
        <v>65</v>
      </c>
      <c r="D23" s="85"/>
      <c r="E23" s="85"/>
      <c r="F23" s="85"/>
      <c r="G23" s="85"/>
      <c r="H23" s="85"/>
      <c r="I23" s="85"/>
      <c r="J23" s="46" t="str">
        <f t="shared" si="0"/>
        <v/>
      </c>
      <c r="K23" s="85">
        <f>IF(ISERR(I23*(1+Taux!E23)),0,I23*(1+Taux!E23))</f>
        <v>0</v>
      </c>
      <c r="L23" s="85">
        <f>IF(ISERR(K23*(1+Taux!F23)),0,K23*(1+Taux!F23))</f>
        <v>0</v>
      </c>
      <c r="M23" s="85">
        <f>IF(ISERR(L23*(1+Taux!G23)),0,L23*(1+Taux!G23))</f>
        <v>0</v>
      </c>
      <c r="N23" s="85">
        <f>IF(ISERR(M23*(1+Taux!H23)),0,M23*(1+Taux!H23))</f>
        <v>0</v>
      </c>
      <c r="O23" s="85">
        <f>IF(ISERR(N23*(1+Taux!I23)),0,N23*(1+Taux!I23))</f>
        <v>0</v>
      </c>
      <c r="P23" s="103" t="s">
        <v>282</v>
      </c>
    </row>
    <row r="24" spans="1:16">
      <c r="A24" s="71">
        <v>60</v>
      </c>
      <c r="B24" s="73" t="s">
        <v>225</v>
      </c>
      <c r="C24" s="31" t="s">
        <v>75</v>
      </c>
      <c r="D24" s="85"/>
      <c r="E24" s="85"/>
      <c r="F24" s="85"/>
      <c r="G24" s="85"/>
      <c r="H24" s="85"/>
      <c r="I24" s="85"/>
      <c r="J24" s="46" t="str">
        <f t="shared" si="0"/>
        <v/>
      </c>
      <c r="K24" s="85">
        <f>IF(ISERR(I24*(1+Taux!E24)),0,I24*(1+Taux!E24))</f>
        <v>0</v>
      </c>
      <c r="L24" s="85">
        <f>IF(ISERR(K24*(1+Taux!F24)),0,K24*(1+Taux!F24))</f>
        <v>0</v>
      </c>
      <c r="M24" s="85">
        <f>IF(ISERR(L24*(1+Taux!G24)),0,L24*(1+Taux!G24))</f>
        <v>0</v>
      </c>
      <c r="N24" s="85">
        <f>IF(ISERR(M24*(1+Taux!H24)),0,M24*(1+Taux!H24))</f>
        <v>0</v>
      </c>
      <c r="O24" s="85">
        <f>IF(ISERR(N24*(1+Taux!I24)),0,N24*(1+Taux!I24))</f>
        <v>0</v>
      </c>
      <c r="P24" s="103" t="s">
        <v>283</v>
      </c>
    </row>
    <row r="25" spans="1:16" ht="86.4">
      <c r="A25" s="71">
        <v>60</v>
      </c>
      <c r="B25" s="73" t="s">
        <v>211</v>
      </c>
      <c r="C25" s="31" t="s">
        <v>4</v>
      </c>
      <c r="D25" s="85"/>
      <c r="E25" s="85"/>
      <c r="F25" s="85"/>
      <c r="G25" s="85"/>
      <c r="H25" s="85"/>
      <c r="I25" s="85"/>
      <c r="J25" s="46" t="str">
        <f t="shared" si="0"/>
        <v/>
      </c>
      <c r="K25" s="85">
        <f>IF(ISERR(I25*(1+Taux!E25)),0,I25*(1+Taux!E25))</f>
        <v>0</v>
      </c>
      <c r="L25" s="85">
        <f>IF(ISERR(K25*(1+Taux!F25)),0,K25*(1+Taux!F25))</f>
        <v>0</v>
      </c>
      <c r="M25" s="85">
        <f>IF(ISERR(L25*(1+Taux!G25)),0,L25*(1+Taux!G25))</f>
        <v>0</v>
      </c>
      <c r="N25" s="85">
        <f>IF(ISERR(M25*(1+Taux!H25)),0,M25*(1+Taux!H25))</f>
        <v>0</v>
      </c>
      <c r="O25" s="85">
        <f>IF(ISERR(N25*(1+Taux!I25)),0,N25*(1+Taux!I25))</f>
        <v>0</v>
      </c>
      <c r="P25" s="103" t="s">
        <v>284</v>
      </c>
    </row>
    <row r="26" spans="1:16">
      <c r="B26" s="73"/>
      <c r="C26" s="29" t="s">
        <v>18</v>
      </c>
      <c r="D26" s="10">
        <f>SUM(D9:D25)</f>
        <v>0</v>
      </c>
      <c r="E26" s="10">
        <f t="shared" ref="E26:O26" si="1">SUM(E9:E25)</f>
        <v>0</v>
      </c>
      <c r="F26" s="10">
        <f t="shared" si="1"/>
        <v>0</v>
      </c>
      <c r="G26" s="10">
        <f t="shared" si="1"/>
        <v>0</v>
      </c>
      <c r="H26" s="10">
        <f t="shared" si="1"/>
        <v>0</v>
      </c>
      <c r="I26" s="10">
        <f t="shared" si="1"/>
        <v>0</v>
      </c>
      <c r="J26" s="92" t="str">
        <f t="shared" si="0"/>
        <v/>
      </c>
      <c r="K26" s="10">
        <f t="shared" si="1"/>
        <v>0</v>
      </c>
      <c r="L26" s="10">
        <f t="shared" si="1"/>
        <v>0</v>
      </c>
      <c r="M26" s="10">
        <f t="shared" si="1"/>
        <v>0</v>
      </c>
      <c r="N26" s="10">
        <f t="shared" si="1"/>
        <v>0</v>
      </c>
      <c r="O26" s="10">
        <f t="shared" si="1"/>
        <v>0</v>
      </c>
      <c r="P26" s="102"/>
    </row>
    <row r="27" spans="1:16">
      <c r="A27" s="71">
        <v>61</v>
      </c>
      <c r="B27" s="73"/>
      <c r="C27" s="81" t="s">
        <v>19</v>
      </c>
      <c r="D27" s="5"/>
      <c r="E27" s="5"/>
      <c r="F27" s="81"/>
      <c r="G27" s="43"/>
      <c r="H27" s="5"/>
      <c r="I27" s="43"/>
      <c r="J27" s="90"/>
      <c r="K27" s="7"/>
      <c r="L27" s="7"/>
      <c r="M27" s="7"/>
      <c r="N27" s="8"/>
      <c r="O27" s="7"/>
      <c r="P27" s="102"/>
    </row>
    <row r="28" spans="1:16">
      <c r="A28" s="71">
        <v>61</v>
      </c>
      <c r="B28" s="73" t="s">
        <v>226</v>
      </c>
      <c r="C28" s="21" t="s">
        <v>8</v>
      </c>
      <c r="D28" s="85"/>
      <c r="E28" s="85"/>
      <c r="F28" s="85"/>
      <c r="G28" s="85"/>
      <c r="H28" s="85"/>
      <c r="I28" s="85"/>
      <c r="J28" s="46" t="str">
        <f t="shared" ref="J28:J74" si="2">IF(ISERR(((I28/E28)^(1/4))-1),"",((I28/E28)^(1/4))-1)</f>
        <v/>
      </c>
      <c r="K28" s="85">
        <f>IF(ISERR(I28*(1+Taux!E28)),0,I28*(1+Taux!E28))</f>
        <v>0</v>
      </c>
      <c r="L28" s="85">
        <f>IF(ISERR(K28*(1+Taux!F28)),0,K28*(1+Taux!F28))</f>
        <v>0</v>
      </c>
      <c r="M28" s="85">
        <f>IF(ISERR(L28*(1+Taux!G28)),0,L28*(1+Taux!G28))</f>
        <v>0</v>
      </c>
      <c r="N28" s="85">
        <f>IF(ISERR(M28*(1+Taux!H28)),0,M28*(1+Taux!H28))</f>
        <v>0</v>
      </c>
      <c r="O28" s="85">
        <f>IF(ISERR(N28*(1+Taux!I28)),0,N28*(1+Taux!I28))</f>
        <v>0</v>
      </c>
      <c r="P28" s="103" t="s">
        <v>285</v>
      </c>
    </row>
    <row r="29" spans="1:16">
      <c r="A29" s="71">
        <v>61</v>
      </c>
      <c r="B29" s="73" t="s">
        <v>227</v>
      </c>
      <c r="C29" s="21" t="s">
        <v>9</v>
      </c>
      <c r="D29" s="85"/>
      <c r="E29" s="85"/>
      <c r="F29" s="85"/>
      <c r="G29" s="85"/>
      <c r="H29" s="85"/>
      <c r="I29" s="85"/>
      <c r="J29" s="46" t="str">
        <f t="shared" si="2"/>
        <v/>
      </c>
      <c r="K29" s="85">
        <f>IF(ISERR(I29*(1+Taux!E29)),0,I29*(1+Taux!E29))</f>
        <v>0</v>
      </c>
      <c r="L29" s="85">
        <f>IF(ISERR(K29*(1+Taux!F29)),0,K29*(1+Taux!F29))</f>
        <v>0</v>
      </c>
      <c r="M29" s="85">
        <f>IF(ISERR(L29*(1+Taux!G29)),0,L29*(1+Taux!G29))</f>
        <v>0</v>
      </c>
      <c r="N29" s="85">
        <f>IF(ISERR(M29*(1+Taux!H29)),0,M29*(1+Taux!H29))</f>
        <v>0</v>
      </c>
      <c r="O29" s="85">
        <f>IF(ISERR(N29*(1+Taux!I29)),0,N29*(1+Taux!I29))</f>
        <v>0</v>
      </c>
      <c r="P29" s="103" t="s">
        <v>286</v>
      </c>
    </row>
    <row r="30" spans="1:16">
      <c r="A30" s="71">
        <v>61</v>
      </c>
      <c r="B30" s="73" t="s">
        <v>228</v>
      </c>
      <c r="C30" s="21" t="s">
        <v>10</v>
      </c>
      <c r="D30" s="85"/>
      <c r="E30" s="85"/>
      <c r="F30" s="85"/>
      <c r="G30" s="85"/>
      <c r="H30" s="85"/>
      <c r="I30" s="85"/>
      <c r="J30" s="46" t="str">
        <f t="shared" si="2"/>
        <v/>
      </c>
      <c r="K30" s="85">
        <f>IF(ISERR(I30*(1+Taux!E30)),0,I30*(1+Taux!E30))</f>
        <v>0</v>
      </c>
      <c r="L30" s="85">
        <f>IF(ISERR(K30*(1+Taux!F30)),0,K30*(1+Taux!F30))</f>
        <v>0</v>
      </c>
      <c r="M30" s="85">
        <f>IF(ISERR(L30*(1+Taux!G30)),0,L30*(1+Taux!G30))</f>
        <v>0</v>
      </c>
      <c r="N30" s="85">
        <f>IF(ISERR(M30*(1+Taux!H30)),0,M30*(1+Taux!H30))</f>
        <v>0</v>
      </c>
      <c r="O30" s="85">
        <f>IF(ISERR(N30*(1+Taux!I30)),0,N30*(1+Taux!I30))</f>
        <v>0</v>
      </c>
      <c r="P30" s="103" t="s">
        <v>287</v>
      </c>
    </row>
    <row r="31" spans="1:16">
      <c r="A31" s="71">
        <v>61</v>
      </c>
      <c r="B31" s="73"/>
      <c r="C31" s="82" t="s">
        <v>11</v>
      </c>
      <c r="D31" s="38">
        <f>SUM(D28:D30)</f>
        <v>0</v>
      </c>
      <c r="E31" s="38">
        <f>SUM(E28:E30)</f>
        <v>0</v>
      </c>
      <c r="F31" s="38">
        <f t="shared" ref="F31:O31" si="3">SUM(F28:F30)</f>
        <v>0</v>
      </c>
      <c r="G31" s="38">
        <f t="shared" si="3"/>
        <v>0</v>
      </c>
      <c r="H31" s="38">
        <f t="shared" si="3"/>
        <v>0</v>
      </c>
      <c r="I31" s="38">
        <f t="shared" si="3"/>
        <v>0</v>
      </c>
      <c r="J31" s="90" t="str">
        <f t="shared" si="2"/>
        <v/>
      </c>
      <c r="K31" s="38">
        <f t="shared" si="3"/>
        <v>0</v>
      </c>
      <c r="L31" s="38">
        <f t="shared" si="3"/>
        <v>0</v>
      </c>
      <c r="M31" s="38">
        <f t="shared" si="3"/>
        <v>0</v>
      </c>
      <c r="N31" s="38">
        <f t="shared" si="3"/>
        <v>0</v>
      </c>
      <c r="O31" s="38">
        <f t="shared" si="3"/>
        <v>0</v>
      </c>
    </row>
    <row r="32" spans="1:16">
      <c r="A32" s="71">
        <v>61</v>
      </c>
      <c r="B32" s="73" t="s">
        <v>229</v>
      </c>
      <c r="C32" s="21" t="s">
        <v>5</v>
      </c>
      <c r="D32" s="85"/>
      <c r="E32" s="85"/>
      <c r="F32" s="85"/>
      <c r="G32" s="85"/>
      <c r="H32" s="85"/>
      <c r="I32" s="85"/>
      <c r="J32" s="46" t="str">
        <f t="shared" si="2"/>
        <v/>
      </c>
      <c r="K32" s="85">
        <f>IF(ISERR(I32*(1+Taux!E32)),0,I32*(1+Taux!E32))</f>
        <v>0</v>
      </c>
      <c r="L32" s="85">
        <f>IF(ISERR(K32*(1+Taux!F32)),0,K32*(1+Taux!F32))</f>
        <v>0</v>
      </c>
      <c r="M32" s="85">
        <f>IF(ISERR(L32*(1+Taux!G32)),0,L32*(1+Taux!G32))</f>
        <v>0</v>
      </c>
      <c r="N32" s="85">
        <f>IF(ISERR(M32*(1+Taux!H32)),0,M32*(1+Taux!H32))</f>
        <v>0</v>
      </c>
      <c r="O32" s="85">
        <f>IF(ISERR(N32*(1+Taux!I32)),0,N32*(1+Taux!I32))</f>
        <v>0</v>
      </c>
      <c r="P32" s="103" t="s">
        <v>288</v>
      </c>
    </row>
    <row r="33" spans="1:16" ht="28.8">
      <c r="A33" s="71">
        <v>61</v>
      </c>
      <c r="B33" s="73" t="s">
        <v>230</v>
      </c>
      <c r="C33" s="21" t="s">
        <v>13</v>
      </c>
      <c r="D33" s="85"/>
      <c r="E33" s="85"/>
      <c r="F33" s="85"/>
      <c r="G33" s="85"/>
      <c r="H33" s="85"/>
      <c r="I33" s="85"/>
      <c r="J33" s="46" t="str">
        <f t="shared" si="2"/>
        <v/>
      </c>
      <c r="K33" s="85">
        <f>IF(ISERR(I33*(1+Taux!E33)),0,I33*(1+Taux!E33))</f>
        <v>0</v>
      </c>
      <c r="L33" s="85">
        <f>IF(ISERR(K33*(1+Taux!F33)),0,K33*(1+Taux!F33))</f>
        <v>0</v>
      </c>
      <c r="M33" s="85">
        <f>IF(ISERR(L33*(1+Taux!G33)),0,L33*(1+Taux!G33))</f>
        <v>0</v>
      </c>
      <c r="N33" s="85">
        <f>IF(ISERR(M33*(1+Taux!H33)),0,M33*(1+Taux!H33))</f>
        <v>0</v>
      </c>
      <c r="O33" s="85">
        <f>IF(ISERR(N33*(1+Taux!I33)),0,N33*(1+Taux!I33))</f>
        <v>0</v>
      </c>
      <c r="P33" s="103" t="s">
        <v>289</v>
      </c>
    </row>
    <row r="34" spans="1:16">
      <c r="A34" s="71">
        <v>61</v>
      </c>
      <c r="B34" s="73"/>
      <c r="C34" s="82" t="s">
        <v>6</v>
      </c>
      <c r="D34" s="38">
        <f>SUM(D32:D33)</f>
        <v>0</v>
      </c>
      <c r="E34" s="38">
        <f>SUM(E32:E33)</f>
        <v>0</v>
      </c>
      <c r="F34" s="38">
        <f t="shared" ref="F34:O34" si="4">SUM(F32:F33)</f>
        <v>0</v>
      </c>
      <c r="G34" s="38">
        <f t="shared" si="4"/>
        <v>0</v>
      </c>
      <c r="H34" s="38">
        <f t="shared" si="4"/>
        <v>0</v>
      </c>
      <c r="I34" s="38">
        <f t="shared" si="4"/>
        <v>0</v>
      </c>
      <c r="J34" s="90" t="str">
        <f t="shared" si="2"/>
        <v/>
      </c>
      <c r="K34" s="38">
        <f t="shared" si="4"/>
        <v>0</v>
      </c>
      <c r="L34" s="38">
        <f t="shared" si="4"/>
        <v>0</v>
      </c>
      <c r="M34" s="38">
        <f t="shared" si="4"/>
        <v>0</v>
      </c>
      <c r="N34" s="38">
        <f t="shared" si="4"/>
        <v>0</v>
      </c>
      <c r="O34" s="38">
        <f t="shared" si="4"/>
        <v>0</v>
      </c>
    </row>
    <row r="35" spans="1:16" ht="28.8">
      <c r="A35" s="71">
        <v>61</v>
      </c>
      <c r="B35" s="73" t="s">
        <v>231</v>
      </c>
      <c r="C35" s="21" t="s">
        <v>78</v>
      </c>
      <c r="D35" s="85"/>
      <c r="E35" s="85"/>
      <c r="F35" s="85"/>
      <c r="G35" s="85"/>
      <c r="H35" s="85"/>
      <c r="I35" s="85"/>
      <c r="J35" s="46" t="str">
        <f t="shared" si="2"/>
        <v/>
      </c>
      <c r="K35" s="85">
        <f>IF(ISERR(I35*(1+Taux!E35)),0,I35*(1+Taux!E35))</f>
        <v>0</v>
      </c>
      <c r="L35" s="85">
        <f>IF(ISERR(K35*(1+Taux!F35)),0,K35*(1+Taux!F35))</f>
        <v>0</v>
      </c>
      <c r="M35" s="85">
        <f>IF(ISERR(L35*(1+Taux!G35)),0,L35*(1+Taux!G35))</f>
        <v>0</v>
      </c>
      <c r="N35" s="85">
        <f>IF(ISERR(M35*(1+Taux!H35)),0,M35*(1+Taux!H35))</f>
        <v>0</v>
      </c>
      <c r="O35" s="85">
        <f>IF(ISERR(N35*(1+Taux!I35)),0,N35*(1+Taux!I35))</f>
        <v>0</v>
      </c>
      <c r="P35" s="103" t="s">
        <v>290</v>
      </c>
    </row>
    <row r="36" spans="1:16">
      <c r="A36" s="71">
        <v>61</v>
      </c>
      <c r="B36" s="73" t="s">
        <v>232</v>
      </c>
      <c r="C36" s="21" t="s">
        <v>77</v>
      </c>
      <c r="D36" s="85"/>
      <c r="E36" s="85"/>
      <c r="F36" s="85"/>
      <c r="G36" s="85"/>
      <c r="H36" s="85"/>
      <c r="I36" s="85"/>
      <c r="J36" s="46" t="str">
        <f t="shared" si="2"/>
        <v/>
      </c>
      <c r="K36" s="85">
        <f>IF(ISERR(I36*(1+Taux!E36)),0,I36*(1+Taux!E36))</f>
        <v>0</v>
      </c>
      <c r="L36" s="85">
        <f>IF(ISERR(K36*(1+Taux!F36)),0,K36*(1+Taux!F36))</f>
        <v>0</v>
      </c>
      <c r="M36" s="85">
        <f>IF(ISERR(L36*(1+Taux!G36)),0,L36*(1+Taux!G36))</f>
        <v>0</v>
      </c>
      <c r="N36" s="85">
        <f>IF(ISERR(M36*(1+Taux!H36)),0,M36*(1+Taux!H36))</f>
        <v>0</v>
      </c>
      <c r="O36" s="85">
        <f>IF(ISERR(N36*(1+Taux!I36)),0,N36*(1+Taux!I36))</f>
        <v>0</v>
      </c>
      <c r="P36" s="103" t="s">
        <v>291</v>
      </c>
    </row>
    <row r="37" spans="1:16">
      <c r="A37" s="71">
        <v>61</v>
      </c>
      <c r="B37" s="73" t="s">
        <v>233</v>
      </c>
      <c r="C37" s="21" t="s">
        <v>0</v>
      </c>
      <c r="D37" s="85"/>
      <c r="E37" s="85"/>
      <c r="F37" s="85"/>
      <c r="G37" s="85"/>
      <c r="H37" s="85"/>
      <c r="I37" s="85"/>
      <c r="J37" s="46" t="str">
        <f t="shared" si="2"/>
        <v/>
      </c>
      <c r="K37" s="85">
        <f>IF(ISERR(I37*(1+Taux!E37)),0,I37*(1+Taux!E37))</f>
        <v>0</v>
      </c>
      <c r="L37" s="85">
        <f>IF(ISERR(K37*(1+Taux!F37)),0,K37*(1+Taux!F37))</f>
        <v>0</v>
      </c>
      <c r="M37" s="85">
        <f>IF(ISERR(L37*(1+Taux!G37)),0,L37*(1+Taux!G37))</f>
        <v>0</v>
      </c>
      <c r="N37" s="85">
        <f>IF(ISERR(M37*(1+Taux!H37)),0,M37*(1+Taux!H37))</f>
        <v>0</v>
      </c>
      <c r="O37" s="85">
        <f>IF(ISERR(N37*(1+Taux!I37)),0,N37*(1+Taux!I37))</f>
        <v>0</v>
      </c>
      <c r="P37" s="103" t="s">
        <v>292</v>
      </c>
    </row>
    <row r="38" spans="1:16">
      <c r="A38" s="71">
        <v>61</v>
      </c>
      <c r="B38" s="73" t="s">
        <v>234</v>
      </c>
      <c r="C38" s="21" t="s">
        <v>79</v>
      </c>
      <c r="D38" s="85"/>
      <c r="E38" s="85"/>
      <c r="F38" s="85"/>
      <c r="G38" s="85"/>
      <c r="H38" s="85"/>
      <c r="I38" s="85"/>
      <c r="J38" s="46" t="str">
        <f t="shared" si="2"/>
        <v/>
      </c>
      <c r="K38" s="85">
        <f>IF(ISERR(I38*(1+Taux!E38)),0,I38*(1+Taux!E38))</f>
        <v>0</v>
      </c>
      <c r="L38" s="85">
        <f>IF(ISERR(K38*(1+Taux!F38)),0,K38*(1+Taux!F38))</f>
        <v>0</v>
      </c>
      <c r="M38" s="85">
        <f>IF(ISERR(L38*(1+Taux!G38)),0,L38*(1+Taux!G38))</f>
        <v>0</v>
      </c>
      <c r="N38" s="85">
        <f>IF(ISERR(M38*(1+Taux!H38)),0,M38*(1+Taux!H38))</f>
        <v>0</v>
      </c>
      <c r="O38" s="85">
        <f>IF(ISERR(N38*(1+Taux!I38)),0,N38*(1+Taux!I38))</f>
        <v>0</v>
      </c>
      <c r="P38" s="103" t="s">
        <v>293</v>
      </c>
    </row>
    <row r="39" spans="1:16">
      <c r="A39" s="71">
        <v>61</v>
      </c>
      <c r="B39" s="73" t="s">
        <v>235</v>
      </c>
      <c r="C39" s="21" t="s">
        <v>80</v>
      </c>
      <c r="D39" s="85"/>
      <c r="E39" s="85"/>
      <c r="F39" s="85"/>
      <c r="G39" s="85"/>
      <c r="H39" s="85"/>
      <c r="I39" s="85"/>
      <c r="J39" s="46" t="str">
        <f t="shared" si="2"/>
        <v/>
      </c>
      <c r="K39" s="85">
        <f>IF(ISERR(I39*(1+Taux!E39)),0,I39*(1+Taux!E39))</f>
        <v>0</v>
      </c>
      <c r="L39" s="85">
        <f>IF(ISERR(K39*(1+Taux!F39)),0,K39*(1+Taux!F39))</f>
        <v>0</v>
      </c>
      <c r="M39" s="85">
        <f>IF(ISERR(L39*(1+Taux!G39)),0,L39*(1+Taux!G39))</f>
        <v>0</v>
      </c>
      <c r="N39" s="85">
        <f>IF(ISERR(M39*(1+Taux!H39)),0,M39*(1+Taux!H39))</f>
        <v>0</v>
      </c>
      <c r="O39" s="85">
        <f>IF(ISERR(N39*(1+Taux!I39)),0,N39*(1+Taux!I39))</f>
        <v>0</v>
      </c>
      <c r="P39" s="103" t="s">
        <v>294</v>
      </c>
    </row>
    <row r="40" spans="1:16">
      <c r="A40" s="71">
        <v>61</v>
      </c>
      <c r="B40" s="73" t="s">
        <v>236</v>
      </c>
      <c r="C40" s="86" t="s">
        <v>116</v>
      </c>
      <c r="D40" s="85"/>
      <c r="E40" s="85"/>
      <c r="F40" s="85"/>
      <c r="G40" s="85"/>
      <c r="H40" s="85"/>
      <c r="I40" s="85"/>
      <c r="J40" s="46" t="str">
        <f t="shared" si="2"/>
        <v/>
      </c>
      <c r="K40" s="85">
        <f>IF(ISERR(I40*(1+Taux!E40)),0,I40*(1+Taux!E40))</f>
        <v>0</v>
      </c>
      <c r="L40" s="85">
        <f>IF(ISERR(K40*(1+Taux!F40)),0,K40*(1+Taux!F40))</f>
        <v>0</v>
      </c>
      <c r="M40" s="85">
        <f>IF(ISERR(L40*(1+Taux!G40)),0,L40*(1+Taux!G40))</f>
        <v>0</v>
      </c>
      <c r="N40" s="85">
        <f>IF(ISERR(M40*(1+Taux!H40)),0,M40*(1+Taux!H40))</f>
        <v>0</v>
      </c>
      <c r="O40" s="85">
        <f>IF(ISERR(N40*(1+Taux!I40)),0,N40*(1+Taux!I40))</f>
        <v>0</v>
      </c>
      <c r="P40" s="103" t="s">
        <v>295</v>
      </c>
    </row>
    <row r="41" spans="1:16" ht="72">
      <c r="A41" s="71">
        <v>61</v>
      </c>
      <c r="B41" s="73" t="s">
        <v>209</v>
      </c>
      <c r="C41" s="21" t="s">
        <v>4</v>
      </c>
      <c r="D41" s="85"/>
      <c r="E41" s="85"/>
      <c r="F41" s="85"/>
      <c r="G41" s="85"/>
      <c r="H41" s="85"/>
      <c r="I41" s="85"/>
      <c r="J41" s="46" t="str">
        <f t="shared" si="2"/>
        <v/>
      </c>
      <c r="K41" s="85">
        <f>IF(ISERR(I41*(1+Taux!E41)),0,I41*(1+Taux!E41))</f>
        <v>0</v>
      </c>
      <c r="L41" s="85">
        <f>IF(ISERR(K41*(1+Taux!F41)),0,K41*(1+Taux!F41))</f>
        <v>0</v>
      </c>
      <c r="M41" s="85">
        <f>IF(ISERR(L41*(1+Taux!G41)),0,L41*(1+Taux!G41))</f>
        <v>0</v>
      </c>
      <c r="N41" s="85">
        <f>IF(ISERR(M41*(1+Taux!H41)),0,M41*(1+Taux!H41))</f>
        <v>0</v>
      </c>
      <c r="O41" s="85">
        <f>IF(ISERR(N41*(1+Taux!I41)),0,N41*(1+Taux!I41))</f>
        <v>0</v>
      </c>
      <c r="P41" s="103" t="s">
        <v>296</v>
      </c>
    </row>
    <row r="42" spans="1:16">
      <c r="A42" s="71">
        <v>61</v>
      </c>
      <c r="B42" s="73"/>
      <c r="C42" s="82" t="s">
        <v>7</v>
      </c>
      <c r="D42" s="38">
        <f>SUM(D35:D41)</f>
        <v>0</v>
      </c>
      <c r="E42" s="38">
        <f>SUM(E35:E41)</f>
        <v>0</v>
      </c>
      <c r="F42" s="38">
        <f t="shared" ref="F42:N42" si="5">SUM(F35:F41)</f>
        <v>0</v>
      </c>
      <c r="G42" s="38">
        <f t="shared" si="5"/>
        <v>0</v>
      </c>
      <c r="H42" s="38">
        <f t="shared" si="5"/>
        <v>0</v>
      </c>
      <c r="I42" s="38">
        <f t="shared" si="5"/>
        <v>0</v>
      </c>
      <c r="J42" s="90" t="str">
        <f t="shared" si="2"/>
        <v/>
      </c>
      <c r="K42" s="38">
        <f t="shared" si="5"/>
        <v>0</v>
      </c>
      <c r="L42" s="38">
        <f t="shared" si="5"/>
        <v>0</v>
      </c>
      <c r="M42" s="38">
        <f t="shared" si="5"/>
        <v>0</v>
      </c>
      <c r="N42" s="38">
        <f t="shared" si="5"/>
        <v>0</v>
      </c>
      <c r="O42" s="38">
        <f>SUM(O35:O41)</f>
        <v>0</v>
      </c>
    </row>
    <row r="43" spans="1:16">
      <c r="B43" s="73"/>
      <c r="C43" s="29" t="s">
        <v>20</v>
      </c>
      <c r="D43" s="10">
        <f>D31+D34+D42</f>
        <v>0</v>
      </c>
      <c r="E43" s="10">
        <f>E31+E34+E42</f>
        <v>0</v>
      </c>
      <c r="F43" s="10">
        <f t="shared" ref="F43:O43" si="6">F31+F34+F42</f>
        <v>0</v>
      </c>
      <c r="G43" s="10">
        <f t="shared" si="6"/>
        <v>0</v>
      </c>
      <c r="H43" s="10">
        <f t="shared" si="6"/>
        <v>0</v>
      </c>
      <c r="I43" s="10">
        <f t="shared" si="6"/>
        <v>0</v>
      </c>
      <c r="J43" s="93" t="str">
        <f t="shared" si="2"/>
        <v/>
      </c>
      <c r="K43" s="10">
        <f t="shared" si="6"/>
        <v>0</v>
      </c>
      <c r="L43" s="10">
        <f t="shared" si="6"/>
        <v>0</v>
      </c>
      <c r="M43" s="10">
        <f t="shared" si="6"/>
        <v>0</v>
      </c>
      <c r="N43" s="10">
        <f t="shared" si="6"/>
        <v>0</v>
      </c>
      <c r="O43" s="10">
        <f t="shared" si="6"/>
        <v>0</v>
      </c>
    </row>
    <row r="44" spans="1:16">
      <c r="A44" s="71">
        <v>62</v>
      </c>
      <c r="B44" s="73"/>
      <c r="C44" s="81" t="s">
        <v>21</v>
      </c>
      <c r="D44" s="43"/>
      <c r="E44" s="43"/>
      <c r="F44" s="81"/>
      <c r="G44" s="43"/>
      <c r="H44" s="43"/>
      <c r="I44" s="43"/>
      <c r="J44" s="90"/>
      <c r="K44" s="47"/>
      <c r="L44" s="47"/>
      <c r="M44" s="47"/>
      <c r="N44" s="47"/>
      <c r="O44" s="47"/>
    </row>
    <row r="45" spans="1:16">
      <c r="A45" s="71">
        <v>62</v>
      </c>
      <c r="B45" s="73" t="s">
        <v>237</v>
      </c>
      <c r="C45" s="42" t="s">
        <v>81</v>
      </c>
      <c r="D45" s="85"/>
      <c r="E45" s="85"/>
      <c r="F45" s="85"/>
      <c r="G45" s="85"/>
      <c r="H45" s="85"/>
      <c r="I45" s="85"/>
      <c r="J45" s="46" t="str">
        <f t="shared" si="2"/>
        <v/>
      </c>
      <c r="K45" s="85">
        <f>IF(ISERR(I45*(1+Taux!E45)),0,I45*(1+Taux!E45))</f>
        <v>0</v>
      </c>
      <c r="L45" s="85">
        <f>IF(ISERR(K45*(1+Taux!F45)),0,K45*(1+Taux!F45))</f>
        <v>0</v>
      </c>
      <c r="M45" s="85">
        <f>IF(ISERR(L45*(1+Taux!G45)),0,L45*(1+Taux!G45))</f>
        <v>0</v>
      </c>
      <c r="N45" s="85">
        <f>IF(ISERR(M45*(1+Taux!H45)),0,M45*(1+Taux!H45))</f>
        <v>0</v>
      </c>
      <c r="O45" s="85">
        <f>IF(ISERR(N45*(1+Taux!I45)),0,N45*(1+Taux!I45))</f>
        <v>0</v>
      </c>
      <c r="P45" s="103" t="s">
        <v>297</v>
      </c>
    </row>
    <row r="46" spans="1:16">
      <c r="A46" s="71">
        <v>62</v>
      </c>
      <c r="B46" s="73" t="s">
        <v>238</v>
      </c>
      <c r="C46" s="42" t="s">
        <v>3</v>
      </c>
      <c r="D46" s="85"/>
      <c r="E46" s="85"/>
      <c r="F46" s="85"/>
      <c r="G46" s="85"/>
      <c r="H46" s="85"/>
      <c r="I46" s="85"/>
      <c r="J46" s="46" t="str">
        <f t="shared" si="2"/>
        <v/>
      </c>
      <c r="K46" s="85">
        <f>IF(ISERR(I46*(1+Taux!E46)),0,I46*(1+Taux!E46))</f>
        <v>0</v>
      </c>
      <c r="L46" s="85">
        <f>IF(ISERR(K46*(1+Taux!F46)),0,K46*(1+Taux!F46))</f>
        <v>0</v>
      </c>
      <c r="M46" s="85">
        <f>IF(ISERR(L46*(1+Taux!G46)),0,L46*(1+Taux!G46))</f>
        <v>0</v>
      </c>
      <c r="N46" s="85">
        <f>IF(ISERR(M46*(1+Taux!H46)),0,M46*(1+Taux!H46))</f>
        <v>0</v>
      </c>
      <c r="O46" s="85">
        <f>IF(ISERR(N46*(1+Taux!I46)),0,N46*(1+Taux!I46))</f>
        <v>0</v>
      </c>
      <c r="P46" s="103" t="s">
        <v>298</v>
      </c>
    </row>
    <row r="47" spans="1:16">
      <c r="A47" s="71">
        <v>62</v>
      </c>
      <c r="B47" s="73" t="s">
        <v>239</v>
      </c>
      <c r="C47" s="42" t="s">
        <v>82</v>
      </c>
      <c r="D47" s="85"/>
      <c r="E47" s="85"/>
      <c r="F47" s="85"/>
      <c r="G47" s="85"/>
      <c r="H47" s="85"/>
      <c r="I47" s="85"/>
      <c r="J47" s="46" t="str">
        <f t="shared" si="2"/>
        <v/>
      </c>
      <c r="K47" s="85">
        <f>IF(ISERR(I47*(1+Taux!E47)),0,I47*(1+Taux!E47))</f>
        <v>0</v>
      </c>
      <c r="L47" s="85">
        <f>IF(ISERR(K47*(1+Taux!F47)),0,K47*(1+Taux!F47))</f>
        <v>0</v>
      </c>
      <c r="M47" s="85">
        <f>IF(ISERR(L47*(1+Taux!G47)),0,L47*(1+Taux!G47))</f>
        <v>0</v>
      </c>
      <c r="N47" s="85">
        <f>IF(ISERR(M47*(1+Taux!H47)),0,M47*(1+Taux!H47))</f>
        <v>0</v>
      </c>
      <c r="O47" s="85">
        <f>IF(ISERR(N47*(1+Taux!I47)),0,N47*(1+Taux!I47))</f>
        <v>0</v>
      </c>
      <c r="P47" s="103" t="s">
        <v>299</v>
      </c>
    </row>
    <row r="48" spans="1:16">
      <c r="A48" s="71">
        <v>62</v>
      </c>
      <c r="B48" s="72" t="s">
        <v>208</v>
      </c>
      <c r="C48" s="42" t="s">
        <v>115</v>
      </c>
      <c r="D48" s="85"/>
      <c r="E48" s="85"/>
      <c r="F48" s="85"/>
      <c r="G48" s="85"/>
      <c r="H48" s="85"/>
      <c r="I48" s="85"/>
      <c r="J48" s="46" t="str">
        <f t="shared" si="2"/>
        <v/>
      </c>
      <c r="K48" s="85">
        <f>IF(ISERR(I48*(1+Taux!E48)),0,I48*(1+Taux!E48))</f>
        <v>0</v>
      </c>
      <c r="L48" s="85">
        <f>IF(ISERR(K48*(1+Taux!F48)),0,K48*(1+Taux!F48))</f>
        <v>0</v>
      </c>
      <c r="M48" s="85">
        <f>IF(ISERR(L48*(1+Taux!G48)),0,L48*(1+Taux!G48))</f>
        <v>0</v>
      </c>
      <c r="N48" s="85">
        <f>IF(ISERR(M48*(1+Taux!H48)),0,M48*(1+Taux!H48))</f>
        <v>0</v>
      </c>
      <c r="O48" s="85">
        <f>IF(ISERR(N48*(1+Taux!I48)),0,N48*(1+Taux!I48))</f>
        <v>0</v>
      </c>
      <c r="P48" s="103" t="s">
        <v>300</v>
      </c>
    </row>
    <row r="49" spans="1:16">
      <c r="B49" s="73"/>
      <c r="C49" s="29" t="s">
        <v>22</v>
      </c>
      <c r="D49" s="10">
        <f>SUM(D45:D48)</f>
        <v>0</v>
      </c>
      <c r="E49" s="10">
        <f>SUM(E45:E48)</f>
        <v>0</v>
      </c>
      <c r="F49" s="10">
        <f t="shared" ref="F49:O49" si="7">SUM(F45:F48)</f>
        <v>0</v>
      </c>
      <c r="G49" s="10">
        <f t="shared" si="7"/>
        <v>0</v>
      </c>
      <c r="H49" s="10">
        <f t="shared" si="7"/>
        <v>0</v>
      </c>
      <c r="I49" s="10">
        <f t="shared" si="7"/>
        <v>0</v>
      </c>
      <c r="J49" s="93" t="str">
        <f t="shared" si="2"/>
        <v/>
      </c>
      <c r="K49" s="10">
        <f t="shared" si="7"/>
        <v>0</v>
      </c>
      <c r="L49" s="10">
        <f t="shared" si="7"/>
        <v>0</v>
      </c>
      <c r="M49" s="10">
        <f t="shared" si="7"/>
        <v>0</v>
      </c>
      <c r="N49" s="10">
        <f t="shared" si="7"/>
        <v>0</v>
      </c>
      <c r="O49" s="10">
        <f t="shared" si="7"/>
        <v>0</v>
      </c>
    </row>
    <row r="50" spans="1:16">
      <c r="B50" s="73"/>
      <c r="C50" s="23" t="s">
        <v>23</v>
      </c>
      <c r="D50" s="12">
        <f>D26+D43+D49</f>
        <v>0</v>
      </c>
      <c r="E50" s="12">
        <f>E26+E43+E49</f>
        <v>0</v>
      </c>
      <c r="F50" s="12">
        <f t="shared" ref="F50:O50" si="8">F26+F43+F49</f>
        <v>0</v>
      </c>
      <c r="G50" s="12">
        <f t="shared" si="8"/>
        <v>0</v>
      </c>
      <c r="H50" s="12">
        <f t="shared" si="8"/>
        <v>0</v>
      </c>
      <c r="I50" s="12">
        <f t="shared" si="8"/>
        <v>0</v>
      </c>
      <c r="J50" s="94" t="str">
        <f t="shared" si="2"/>
        <v/>
      </c>
      <c r="K50" s="12">
        <f t="shared" si="8"/>
        <v>0</v>
      </c>
      <c r="L50" s="12">
        <f t="shared" si="8"/>
        <v>0</v>
      </c>
      <c r="M50" s="12">
        <f t="shared" si="8"/>
        <v>0</v>
      </c>
      <c r="N50" s="12">
        <f t="shared" si="8"/>
        <v>0</v>
      </c>
      <c r="O50" s="12">
        <f t="shared" si="8"/>
        <v>0</v>
      </c>
    </row>
    <row r="51" spans="1:16">
      <c r="A51" s="71">
        <v>70</v>
      </c>
      <c r="B51" s="73"/>
      <c r="C51" s="81" t="s">
        <v>24</v>
      </c>
      <c r="D51" s="83"/>
      <c r="E51" s="83"/>
      <c r="F51" s="81"/>
      <c r="G51" s="43"/>
      <c r="H51" s="83"/>
      <c r="I51" s="43"/>
      <c r="J51" s="90"/>
      <c r="K51" s="43"/>
      <c r="L51" s="43"/>
      <c r="M51" s="43"/>
      <c r="N51" s="43"/>
      <c r="O51" s="11"/>
    </row>
    <row r="52" spans="1:16">
      <c r="A52" s="71">
        <v>70</v>
      </c>
      <c r="B52" s="73" t="s">
        <v>169</v>
      </c>
      <c r="C52" s="21" t="s">
        <v>83</v>
      </c>
      <c r="D52" s="85"/>
      <c r="E52" s="85"/>
      <c r="F52" s="85"/>
      <c r="G52" s="85"/>
      <c r="H52" s="85"/>
      <c r="I52" s="85"/>
      <c r="J52" s="46" t="str">
        <f t="shared" si="2"/>
        <v/>
      </c>
      <c r="K52" s="85">
        <f>IF(ISERR(I52*(1+Taux!E52)),0,I52*(1+Taux!E52))</f>
        <v>0</v>
      </c>
      <c r="L52" s="85">
        <f>IF(ISERR(K52*(1+Taux!F52)),0,K52*(1+Taux!F52))</f>
        <v>0</v>
      </c>
      <c r="M52" s="85">
        <f>IF(ISERR(L52*(1+Taux!G52)),0,L52*(1+Taux!G52))</f>
        <v>0</v>
      </c>
      <c r="N52" s="85">
        <f>IF(ISERR(M52*(1+Taux!H52)),0,M52*(1+Taux!H52))</f>
        <v>0</v>
      </c>
      <c r="O52" s="85">
        <f>IF(ISERR(N52*(1+Taux!I52)),0,N52*(1+Taux!I52))</f>
        <v>0</v>
      </c>
      <c r="P52" s="103" t="s">
        <v>301</v>
      </c>
    </row>
    <row r="53" spans="1:16">
      <c r="A53" s="71">
        <v>70</v>
      </c>
      <c r="B53" s="73" t="s">
        <v>240</v>
      </c>
      <c r="C53" s="21" t="s">
        <v>12</v>
      </c>
      <c r="D53" s="85"/>
      <c r="E53" s="85"/>
      <c r="F53" s="85"/>
      <c r="G53" s="85"/>
      <c r="H53" s="85"/>
      <c r="I53" s="85"/>
      <c r="J53" s="46" t="str">
        <f t="shared" si="2"/>
        <v/>
      </c>
      <c r="K53" s="85">
        <f>IF(ISERR(I53*(1+Taux!E53)),0,I53*(1+Taux!E53))</f>
        <v>0</v>
      </c>
      <c r="L53" s="85">
        <f>IF(ISERR(K53*(1+Taux!F53)),0,K53*(1+Taux!F53))</f>
        <v>0</v>
      </c>
      <c r="M53" s="85">
        <f>IF(ISERR(L53*(1+Taux!G53)),0,L53*(1+Taux!G53))</f>
        <v>0</v>
      </c>
      <c r="N53" s="85">
        <f>IF(ISERR(M53*(1+Taux!H53)),0,M53*(1+Taux!H53))</f>
        <v>0</v>
      </c>
      <c r="O53" s="85">
        <f>IF(ISERR(N53*(1+Taux!I53)),0,N53*(1+Taux!I53))</f>
        <v>0</v>
      </c>
      <c r="P53" s="103" t="s">
        <v>302</v>
      </c>
    </row>
    <row r="54" spans="1:16">
      <c r="A54" s="71">
        <v>70</v>
      </c>
      <c r="B54" s="73" t="s">
        <v>241</v>
      </c>
      <c r="C54" s="21" t="s">
        <v>84</v>
      </c>
      <c r="D54" s="85"/>
      <c r="E54" s="85"/>
      <c r="F54" s="85"/>
      <c r="G54" s="85"/>
      <c r="H54" s="85"/>
      <c r="I54" s="85"/>
      <c r="J54" s="46" t="str">
        <f t="shared" si="2"/>
        <v/>
      </c>
      <c r="K54" s="85">
        <f>IF(ISERR(I54*(1+Taux!E54)),0,I54*(1+Taux!E54))</f>
        <v>0</v>
      </c>
      <c r="L54" s="85">
        <f>IF(ISERR(K54*(1+Taux!F54)),0,K54*(1+Taux!F54))</f>
        <v>0</v>
      </c>
      <c r="M54" s="85">
        <f>IF(ISERR(L54*(1+Taux!G54)),0,L54*(1+Taux!G54))</f>
        <v>0</v>
      </c>
      <c r="N54" s="85">
        <f>IF(ISERR(M54*(1+Taux!H54)),0,M54*(1+Taux!H54))</f>
        <v>0</v>
      </c>
      <c r="O54" s="85">
        <f>IF(ISERR(N54*(1+Taux!I54)),0,N54*(1+Taux!I54))</f>
        <v>0</v>
      </c>
      <c r="P54" s="103" t="s">
        <v>303</v>
      </c>
    </row>
    <row r="55" spans="1:16">
      <c r="A55" s="71">
        <v>70</v>
      </c>
      <c r="B55" s="73" t="s">
        <v>242</v>
      </c>
      <c r="C55" s="21" t="s">
        <v>85</v>
      </c>
      <c r="D55" s="85"/>
      <c r="E55" s="85"/>
      <c r="F55" s="85"/>
      <c r="G55" s="85"/>
      <c r="H55" s="85"/>
      <c r="I55" s="85"/>
      <c r="J55" s="46" t="str">
        <f t="shared" si="2"/>
        <v/>
      </c>
      <c r="K55" s="85">
        <f>IF(ISERR(I55*(1+Taux!E55)),0,I55*(1+Taux!E55))</f>
        <v>0</v>
      </c>
      <c r="L55" s="85">
        <f>IF(ISERR(K55*(1+Taux!F55)),0,K55*(1+Taux!F55))</f>
        <v>0</v>
      </c>
      <c r="M55" s="85">
        <f>IF(ISERR(L55*(1+Taux!G55)),0,L55*(1+Taux!G55))</f>
        <v>0</v>
      </c>
      <c r="N55" s="85">
        <f>IF(ISERR(M55*(1+Taux!H55)),0,M55*(1+Taux!H55))</f>
        <v>0</v>
      </c>
      <c r="O55" s="85">
        <f>IF(ISERR(N55*(1+Taux!I55)),0,N55*(1+Taux!I55))</f>
        <v>0</v>
      </c>
      <c r="P55" s="103" t="s">
        <v>304</v>
      </c>
    </row>
    <row r="56" spans="1:16">
      <c r="A56" s="71">
        <v>70</v>
      </c>
      <c r="B56" s="73" t="s">
        <v>243</v>
      </c>
      <c r="C56" s="21" t="s">
        <v>86</v>
      </c>
      <c r="D56" s="85"/>
      <c r="E56" s="85"/>
      <c r="F56" s="85"/>
      <c r="G56" s="85"/>
      <c r="H56" s="85"/>
      <c r="I56" s="85"/>
      <c r="J56" s="46" t="str">
        <f t="shared" si="2"/>
        <v/>
      </c>
      <c r="K56" s="85">
        <f>IF(ISERR(I56*(1+Taux!E56)),0,I56*(1+Taux!E56))</f>
        <v>0</v>
      </c>
      <c r="L56" s="85">
        <f>IF(ISERR(K56*(1+Taux!F56)),0,K56*(1+Taux!F56))</f>
        <v>0</v>
      </c>
      <c r="M56" s="85">
        <f>IF(ISERR(L56*(1+Taux!G56)),0,L56*(1+Taux!G56))</f>
        <v>0</v>
      </c>
      <c r="N56" s="85">
        <f>IF(ISERR(M56*(1+Taux!H56)),0,M56*(1+Taux!H56))</f>
        <v>0</v>
      </c>
      <c r="O56" s="85">
        <f>IF(ISERR(N56*(1+Taux!I56)),0,N56*(1+Taux!I56))</f>
        <v>0</v>
      </c>
      <c r="P56" s="103" t="s">
        <v>305</v>
      </c>
    </row>
    <row r="57" spans="1:16">
      <c r="A57" s="71">
        <v>70</v>
      </c>
      <c r="B57" s="73" t="s">
        <v>244</v>
      </c>
      <c r="C57" s="21" t="s">
        <v>87</v>
      </c>
      <c r="D57" s="85"/>
      <c r="E57" s="85"/>
      <c r="F57" s="85"/>
      <c r="G57" s="85"/>
      <c r="H57" s="85"/>
      <c r="I57" s="85"/>
      <c r="J57" s="46" t="str">
        <f t="shared" si="2"/>
        <v/>
      </c>
      <c r="K57" s="85">
        <f>IF(ISERR(I57*(1+Taux!E57)),0,I57*(1+Taux!E57))</f>
        <v>0</v>
      </c>
      <c r="L57" s="85">
        <f>IF(ISERR(K57*(1+Taux!F57)),0,K57*(1+Taux!F57))</f>
        <v>0</v>
      </c>
      <c r="M57" s="85">
        <f>IF(ISERR(L57*(1+Taux!G57)),0,L57*(1+Taux!G57))</f>
        <v>0</v>
      </c>
      <c r="N57" s="85">
        <f>IF(ISERR(M57*(1+Taux!H57)),0,M57*(1+Taux!H57))</f>
        <v>0</v>
      </c>
      <c r="O57" s="85">
        <f>IF(ISERR(N57*(1+Taux!I57)),0,N57*(1+Taux!I57))</f>
        <v>0</v>
      </c>
      <c r="P57" s="103" t="s">
        <v>306</v>
      </c>
    </row>
    <row r="58" spans="1:16">
      <c r="A58" s="71">
        <v>70</v>
      </c>
      <c r="B58" s="73" t="s">
        <v>245</v>
      </c>
      <c r="C58" s="21" t="s">
        <v>88</v>
      </c>
      <c r="D58" s="85"/>
      <c r="E58" s="85"/>
      <c r="F58" s="85"/>
      <c r="G58" s="85"/>
      <c r="H58" s="85"/>
      <c r="I58" s="85"/>
      <c r="J58" s="46" t="str">
        <f t="shared" si="2"/>
        <v/>
      </c>
      <c r="K58" s="85">
        <f>IF(ISERR(I58*(1+Taux!E58)),0,I58*(1+Taux!E58))</f>
        <v>0</v>
      </c>
      <c r="L58" s="85">
        <f>IF(ISERR(K58*(1+Taux!F58)),0,K58*(1+Taux!F58))</f>
        <v>0</v>
      </c>
      <c r="M58" s="85">
        <f>IF(ISERR(L58*(1+Taux!G58)),0,L58*(1+Taux!G58))</f>
        <v>0</v>
      </c>
      <c r="N58" s="85">
        <f>IF(ISERR(M58*(1+Taux!H58)),0,M58*(1+Taux!H58))</f>
        <v>0</v>
      </c>
      <c r="O58" s="85">
        <f>IF(ISERR(N58*(1+Taux!I58)),0,N58*(1+Taux!I58))</f>
        <v>0</v>
      </c>
      <c r="P58" s="103" t="s">
        <v>307</v>
      </c>
    </row>
    <row r="59" spans="1:16">
      <c r="A59" s="71">
        <v>70</v>
      </c>
      <c r="B59" s="73" t="s">
        <v>246</v>
      </c>
      <c r="C59" s="21" t="s">
        <v>89</v>
      </c>
      <c r="D59" s="85"/>
      <c r="E59" s="85"/>
      <c r="F59" s="85"/>
      <c r="G59" s="85"/>
      <c r="H59" s="85"/>
      <c r="I59" s="85"/>
      <c r="J59" s="46" t="str">
        <f t="shared" si="2"/>
        <v/>
      </c>
      <c r="K59" s="85">
        <f>IF(ISERR(I59*(1+Taux!E59)),0,I59*(1+Taux!E59))</f>
        <v>0</v>
      </c>
      <c r="L59" s="85">
        <f>IF(ISERR(K59*(1+Taux!F59)),0,K59*(1+Taux!F59))</f>
        <v>0</v>
      </c>
      <c r="M59" s="85">
        <f>IF(ISERR(L59*(1+Taux!G59)),0,L59*(1+Taux!G59))</f>
        <v>0</v>
      </c>
      <c r="N59" s="85">
        <f>IF(ISERR(M59*(1+Taux!H59)),0,M59*(1+Taux!H59))</f>
        <v>0</v>
      </c>
      <c r="O59" s="85">
        <f>IF(ISERR(N59*(1+Taux!I59)),0,N59*(1+Taux!I59))</f>
        <v>0</v>
      </c>
      <c r="P59" s="103" t="s">
        <v>308</v>
      </c>
    </row>
    <row r="60" spans="1:16">
      <c r="A60" s="71">
        <v>70</v>
      </c>
      <c r="B60" s="73" t="s">
        <v>247</v>
      </c>
      <c r="C60" s="21" t="s">
        <v>90</v>
      </c>
      <c r="D60" s="85"/>
      <c r="E60" s="85"/>
      <c r="F60" s="85"/>
      <c r="G60" s="85"/>
      <c r="H60" s="85"/>
      <c r="I60" s="85"/>
      <c r="J60" s="46" t="str">
        <f t="shared" si="2"/>
        <v/>
      </c>
      <c r="K60" s="85">
        <f>IF(ISERR(I60*(1+Taux!E60)),0,I60*(1+Taux!E60))</f>
        <v>0</v>
      </c>
      <c r="L60" s="85">
        <f>IF(ISERR(K60*(1+Taux!F60)),0,K60*(1+Taux!F60))</f>
        <v>0</v>
      </c>
      <c r="M60" s="85">
        <f>IF(ISERR(L60*(1+Taux!G60)),0,L60*(1+Taux!G60))</f>
        <v>0</v>
      </c>
      <c r="N60" s="85">
        <f>IF(ISERR(M60*(1+Taux!H60)),0,M60*(1+Taux!H60))</f>
        <v>0</v>
      </c>
      <c r="O60" s="85">
        <f>IF(ISERR(N60*(1+Taux!I60)),0,N60*(1+Taux!I60))</f>
        <v>0</v>
      </c>
      <c r="P60" s="103" t="s">
        <v>309</v>
      </c>
    </row>
    <row r="61" spans="1:16">
      <c r="A61" s="71">
        <v>70</v>
      </c>
      <c r="B61" s="73" t="s">
        <v>248</v>
      </c>
      <c r="C61" s="87" t="s">
        <v>91</v>
      </c>
      <c r="D61" s="85"/>
      <c r="E61" s="85"/>
      <c r="F61" s="85"/>
      <c r="G61" s="85"/>
      <c r="H61" s="85"/>
      <c r="I61" s="85"/>
      <c r="J61" s="46" t="str">
        <f t="shared" si="2"/>
        <v/>
      </c>
      <c r="K61" s="85">
        <f>IF(ISERR(I61*(1+Taux!E61)),0,I61*(1+Taux!E61))</f>
        <v>0</v>
      </c>
      <c r="L61" s="85">
        <f>IF(ISERR(K61*(1+Taux!F61)),0,K61*(1+Taux!F61))</f>
        <v>0</v>
      </c>
      <c r="M61" s="85">
        <f>IF(ISERR(L61*(1+Taux!G61)),0,L61*(1+Taux!G61))</f>
        <v>0</v>
      </c>
      <c r="N61" s="85">
        <f>IF(ISERR(M61*(1+Taux!H61)),0,M61*(1+Taux!H61))</f>
        <v>0</v>
      </c>
      <c r="O61" s="85">
        <f>IF(ISERR(N61*(1+Taux!I61)),0,N61*(1+Taux!I61))</f>
        <v>0</v>
      </c>
      <c r="P61" s="103" t="s">
        <v>310</v>
      </c>
    </row>
    <row r="62" spans="1:16" ht="34.200000000000003" customHeight="1">
      <c r="A62" s="71">
        <v>70</v>
      </c>
      <c r="B62" s="73" t="s">
        <v>207</v>
      </c>
      <c r="C62" s="21" t="s">
        <v>2</v>
      </c>
      <c r="D62" s="85"/>
      <c r="E62" s="85"/>
      <c r="F62" s="85"/>
      <c r="G62" s="85"/>
      <c r="H62" s="85"/>
      <c r="I62" s="85"/>
      <c r="J62" s="46" t="str">
        <f t="shared" si="2"/>
        <v/>
      </c>
      <c r="K62" s="85">
        <f>IF(ISERR(I62*(1+Taux!E62)),0,I62*(1+Taux!E62))</f>
        <v>0</v>
      </c>
      <c r="L62" s="85">
        <f>IF(ISERR(K62*(1+Taux!F62)),0,K62*(1+Taux!F62))</f>
        <v>0</v>
      </c>
      <c r="M62" s="85">
        <f>IF(ISERR(L62*(1+Taux!G62)),0,L62*(1+Taux!G62))</f>
        <v>0</v>
      </c>
      <c r="N62" s="85">
        <f>IF(ISERR(M62*(1+Taux!H62)),0,M62*(1+Taux!H62))</f>
        <v>0</v>
      </c>
      <c r="O62" s="85">
        <f>IF(ISERR(N62*(1+Taux!I62)),0,N62*(1+Taux!I62))</f>
        <v>0</v>
      </c>
      <c r="P62" s="103" t="s">
        <v>311</v>
      </c>
    </row>
    <row r="63" spans="1:16">
      <c r="B63" s="73"/>
      <c r="C63" s="29" t="s">
        <v>26</v>
      </c>
      <c r="D63" s="10">
        <f>SUM(D52:D62)</f>
        <v>0</v>
      </c>
      <c r="E63" s="10">
        <f>SUM(E52:E62)</f>
        <v>0</v>
      </c>
      <c r="F63" s="10">
        <f t="shared" ref="F63:O63" si="9">SUM(F52:F62)</f>
        <v>0</v>
      </c>
      <c r="G63" s="10">
        <f t="shared" si="9"/>
        <v>0</v>
      </c>
      <c r="H63" s="10">
        <f t="shared" si="9"/>
        <v>0</v>
      </c>
      <c r="I63" s="10">
        <f t="shared" si="9"/>
        <v>0</v>
      </c>
      <c r="J63" s="93" t="str">
        <f t="shared" si="2"/>
        <v/>
      </c>
      <c r="K63" s="10">
        <f t="shared" si="9"/>
        <v>0</v>
      </c>
      <c r="L63" s="10">
        <f t="shared" si="9"/>
        <v>0</v>
      </c>
      <c r="M63" s="10">
        <f t="shared" si="9"/>
        <v>0</v>
      </c>
      <c r="N63" s="10">
        <f t="shared" si="9"/>
        <v>0</v>
      </c>
      <c r="O63" s="10">
        <f t="shared" si="9"/>
        <v>0</v>
      </c>
    </row>
    <row r="64" spans="1:16">
      <c r="A64" s="71">
        <v>71</v>
      </c>
      <c r="B64" s="73"/>
      <c r="C64" s="81" t="s">
        <v>25</v>
      </c>
      <c r="D64" s="83"/>
      <c r="E64" s="83"/>
      <c r="F64" s="83"/>
      <c r="G64" s="83"/>
      <c r="H64" s="83"/>
      <c r="I64" s="83"/>
      <c r="J64" s="90"/>
      <c r="K64" s="83"/>
      <c r="L64" s="83"/>
      <c r="M64" s="83"/>
      <c r="N64" s="15"/>
      <c r="O64" s="11"/>
    </row>
    <row r="65" spans="1:16">
      <c r="A65" s="71">
        <v>71</v>
      </c>
      <c r="B65" s="73" t="s">
        <v>249</v>
      </c>
      <c r="C65" s="21" t="s">
        <v>93</v>
      </c>
      <c r="D65" s="85"/>
      <c r="E65" s="85"/>
      <c r="F65" s="85"/>
      <c r="G65" s="85"/>
      <c r="H65" s="85"/>
      <c r="I65" s="85"/>
      <c r="J65" s="46" t="str">
        <f t="shared" si="2"/>
        <v/>
      </c>
      <c r="K65" s="85">
        <f>IF(ISERR(I65*(1+Taux!E65)),0,I65*(1+Taux!E65))</f>
        <v>0</v>
      </c>
      <c r="L65" s="85">
        <f>IF(ISERR(K65*(1+Taux!F65)),0,K65*(1+Taux!F65))</f>
        <v>0</v>
      </c>
      <c r="M65" s="85">
        <f>IF(ISERR(L65*(1+Taux!G65)),0,L65*(1+Taux!G65))</f>
        <v>0</v>
      </c>
      <c r="N65" s="85">
        <f>IF(ISERR(M65*(1+Taux!H65)),0,M65*(1+Taux!H65))</f>
        <v>0</v>
      </c>
      <c r="O65" s="85">
        <f>IF(ISERR(N65*(1+Taux!I65)),0,N65*(1+Taux!I65))</f>
        <v>0</v>
      </c>
      <c r="P65" s="103" t="s">
        <v>312</v>
      </c>
    </row>
    <row r="66" spans="1:16">
      <c r="A66" s="71">
        <v>71</v>
      </c>
      <c r="B66" s="73" t="s">
        <v>250</v>
      </c>
      <c r="C66" s="21" t="s">
        <v>94</v>
      </c>
      <c r="D66" s="85"/>
      <c r="E66" s="85"/>
      <c r="F66" s="85"/>
      <c r="G66" s="85"/>
      <c r="H66" s="85"/>
      <c r="I66" s="85"/>
      <c r="J66" s="46" t="str">
        <f t="shared" si="2"/>
        <v/>
      </c>
      <c r="K66" s="85">
        <f>IF(ISERR(I66*(1+Taux!E66)),0,I66*(1+Taux!E66))</f>
        <v>0</v>
      </c>
      <c r="L66" s="85">
        <f>IF(ISERR(K66*(1+Taux!F66)),0,K66*(1+Taux!F66))</f>
        <v>0</v>
      </c>
      <c r="M66" s="85">
        <f>IF(ISERR(L66*(1+Taux!G66)),0,L66*(1+Taux!G66))</f>
        <v>0</v>
      </c>
      <c r="N66" s="85">
        <f>IF(ISERR(M66*(1+Taux!H66)),0,M66*(1+Taux!H66))</f>
        <v>0</v>
      </c>
      <c r="O66" s="85">
        <f>IF(ISERR(N66*(1+Taux!I66)),0,N66*(1+Taux!I66))</f>
        <v>0</v>
      </c>
      <c r="P66" s="103" t="s">
        <v>313</v>
      </c>
    </row>
    <row r="67" spans="1:16">
      <c r="A67" s="71">
        <v>71</v>
      </c>
      <c r="B67" s="73" t="s">
        <v>251</v>
      </c>
      <c r="C67" s="21" t="s">
        <v>103</v>
      </c>
      <c r="D67" s="85"/>
      <c r="E67" s="85"/>
      <c r="F67" s="85"/>
      <c r="G67" s="85"/>
      <c r="H67" s="85"/>
      <c r="I67" s="85"/>
      <c r="J67" s="46" t="str">
        <f t="shared" si="2"/>
        <v/>
      </c>
      <c r="K67" s="85">
        <f>IF(ISERR(I67*(1+Taux!E67)),0,I67*(1+Taux!E67))</f>
        <v>0</v>
      </c>
      <c r="L67" s="85">
        <f>IF(ISERR(K67*(1+Taux!F67)),0,K67*(1+Taux!F67))</f>
        <v>0</v>
      </c>
      <c r="M67" s="85">
        <f>IF(ISERR(L67*(1+Taux!G67)),0,L67*(1+Taux!G67))</f>
        <v>0</v>
      </c>
      <c r="N67" s="85">
        <f>IF(ISERR(M67*(1+Taux!H67)),0,M67*(1+Taux!H67))</f>
        <v>0</v>
      </c>
      <c r="O67" s="85">
        <f>IF(ISERR(N67*(1+Taux!I67)),0,N67*(1+Taux!I67))</f>
        <v>0</v>
      </c>
      <c r="P67" s="103" t="s">
        <v>314</v>
      </c>
    </row>
    <row r="68" spans="1:16" ht="17.399999999999999" customHeight="1">
      <c r="A68" s="71">
        <v>71</v>
      </c>
      <c r="B68" s="73" t="s">
        <v>182</v>
      </c>
      <c r="C68" s="21" t="s">
        <v>95</v>
      </c>
      <c r="D68" s="85"/>
      <c r="E68" s="85"/>
      <c r="F68" s="85"/>
      <c r="G68" s="85"/>
      <c r="H68" s="85"/>
      <c r="I68" s="85"/>
      <c r="J68" s="46" t="str">
        <f t="shared" si="2"/>
        <v/>
      </c>
      <c r="K68" s="85">
        <f>IF(ISERR(I68*(1+Taux!E68)),0,I68*(1+Taux!E68))</f>
        <v>0</v>
      </c>
      <c r="L68" s="85">
        <f>IF(ISERR(K68*(1+Taux!F68)),0,K68*(1+Taux!F68))</f>
        <v>0</v>
      </c>
      <c r="M68" s="85">
        <f>IF(ISERR(L68*(1+Taux!G68)),0,L68*(1+Taux!G68))</f>
        <v>0</v>
      </c>
      <c r="N68" s="85">
        <f>IF(ISERR(M68*(1+Taux!H68)),0,M68*(1+Taux!H68))</f>
        <v>0</v>
      </c>
      <c r="O68" s="85">
        <f>IF(ISERR(N68*(1+Taux!I68)),0,N68*(1+Taux!I68))</f>
        <v>0</v>
      </c>
      <c r="P68" s="103" t="s">
        <v>315</v>
      </c>
    </row>
    <row r="69" spans="1:16">
      <c r="A69" s="71">
        <v>71</v>
      </c>
      <c r="B69" s="73" t="s">
        <v>252</v>
      </c>
      <c r="C69" s="21" t="s">
        <v>96</v>
      </c>
      <c r="D69" s="85"/>
      <c r="E69" s="85"/>
      <c r="F69" s="85"/>
      <c r="G69" s="85"/>
      <c r="H69" s="85"/>
      <c r="I69" s="85"/>
      <c r="J69" s="46" t="str">
        <f t="shared" si="2"/>
        <v/>
      </c>
      <c r="K69" s="85">
        <f>IF(ISERR(I69*(1+Taux!E69)),0,I69*(1+Taux!E69))</f>
        <v>0</v>
      </c>
      <c r="L69" s="85">
        <f>IF(ISERR(K69*(1+Taux!F69)),0,K69*(1+Taux!F69))</f>
        <v>0</v>
      </c>
      <c r="M69" s="85">
        <f>IF(ISERR(L69*(1+Taux!G69)),0,L69*(1+Taux!G69))</f>
        <v>0</v>
      </c>
      <c r="N69" s="85">
        <f>IF(ISERR(M69*(1+Taux!H69)),0,M69*(1+Taux!H69))</f>
        <v>0</v>
      </c>
      <c r="O69" s="85">
        <f>IF(ISERR(N69*(1+Taux!I69)),0,N69*(1+Taux!I69))</f>
        <v>0</v>
      </c>
      <c r="P69" s="103" t="s">
        <v>316</v>
      </c>
    </row>
    <row r="70" spans="1:16">
      <c r="A70" s="71">
        <v>71</v>
      </c>
      <c r="B70" s="73" t="s">
        <v>253</v>
      </c>
      <c r="C70" s="21" t="s">
        <v>100</v>
      </c>
      <c r="D70" s="85"/>
      <c r="E70" s="85"/>
      <c r="F70" s="85"/>
      <c r="G70" s="85"/>
      <c r="H70" s="85"/>
      <c r="I70" s="85"/>
      <c r="J70" s="46" t="str">
        <f t="shared" si="2"/>
        <v/>
      </c>
      <c r="K70" s="85">
        <f>IF(ISERR(I70*(1+Taux!E70)),0,I70*(1+Taux!E70))</f>
        <v>0</v>
      </c>
      <c r="L70" s="85">
        <f>IF(ISERR(K70*(1+Taux!F70)),0,K70*(1+Taux!F70))</f>
        <v>0</v>
      </c>
      <c r="M70" s="85">
        <f>IF(ISERR(L70*(1+Taux!G70)),0,L70*(1+Taux!G70))</f>
        <v>0</v>
      </c>
      <c r="N70" s="85">
        <f>IF(ISERR(M70*(1+Taux!H70)),0,M70*(1+Taux!H70))</f>
        <v>0</v>
      </c>
      <c r="O70" s="85">
        <f>IF(ISERR(N70*(1+Taux!I70)),0,N70*(1+Taux!I70))</f>
        <v>0</v>
      </c>
      <c r="P70" s="103" t="s">
        <v>317</v>
      </c>
    </row>
    <row r="71" spans="1:16">
      <c r="A71" s="71">
        <v>71</v>
      </c>
      <c r="B71" s="73" t="s">
        <v>254</v>
      </c>
      <c r="C71" s="21" t="s">
        <v>97</v>
      </c>
      <c r="D71" s="85"/>
      <c r="E71" s="85"/>
      <c r="F71" s="85"/>
      <c r="G71" s="85"/>
      <c r="H71" s="85"/>
      <c r="I71" s="85"/>
      <c r="J71" s="46" t="str">
        <f t="shared" si="2"/>
        <v/>
      </c>
      <c r="K71" s="85">
        <f>IF(ISERR(I71*(1+Taux!E71)),0,I71*(1+Taux!E71))</f>
        <v>0</v>
      </c>
      <c r="L71" s="85">
        <f>IF(ISERR(K71*(1+Taux!F71)),0,K71*(1+Taux!F71))</f>
        <v>0</v>
      </c>
      <c r="M71" s="85">
        <f>IF(ISERR(L71*(1+Taux!G71)),0,L71*(1+Taux!G71))</f>
        <v>0</v>
      </c>
      <c r="N71" s="85">
        <f>IF(ISERR(M71*(1+Taux!H71)),0,M71*(1+Taux!H71))</f>
        <v>0</v>
      </c>
      <c r="O71" s="85">
        <f>IF(ISERR(N71*(1+Taux!I71)),0,N71*(1+Taux!I71))</f>
        <v>0</v>
      </c>
      <c r="P71" s="103" t="s">
        <v>318</v>
      </c>
    </row>
    <row r="72" spans="1:16">
      <c r="A72" s="71">
        <v>71</v>
      </c>
      <c r="B72" s="73" t="s">
        <v>255</v>
      </c>
      <c r="C72" s="21" t="s">
        <v>98</v>
      </c>
      <c r="D72" s="85"/>
      <c r="E72" s="85"/>
      <c r="F72" s="85"/>
      <c r="G72" s="85"/>
      <c r="H72" s="85"/>
      <c r="I72" s="85"/>
      <c r="J72" s="46" t="str">
        <f t="shared" si="2"/>
        <v/>
      </c>
      <c r="K72" s="85">
        <f>IF(ISERR(I72*(1+Taux!E72)),0,I72*(1+Taux!E72))</f>
        <v>0</v>
      </c>
      <c r="L72" s="85">
        <f>IF(ISERR(K72*(1+Taux!F72)),0,K72*(1+Taux!F72))</f>
        <v>0</v>
      </c>
      <c r="M72" s="85">
        <f>IF(ISERR(L72*(1+Taux!G72)),0,L72*(1+Taux!G72))</f>
        <v>0</v>
      </c>
      <c r="N72" s="85">
        <f>IF(ISERR(M72*(1+Taux!H72)),0,M72*(1+Taux!H72))</f>
        <v>0</v>
      </c>
      <c r="O72" s="85">
        <f>IF(ISERR(N72*(1+Taux!I72)),0,N72*(1+Taux!I72))</f>
        <v>0</v>
      </c>
      <c r="P72" s="103" t="s">
        <v>319</v>
      </c>
    </row>
    <row r="73" spans="1:16">
      <c r="A73" s="71">
        <v>71</v>
      </c>
      <c r="B73" s="73" t="s">
        <v>256</v>
      </c>
      <c r="C73" s="21" t="s">
        <v>99</v>
      </c>
      <c r="D73" s="85"/>
      <c r="E73" s="85"/>
      <c r="F73" s="85"/>
      <c r="G73" s="85"/>
      <c r="H73" s="85"/>
      <c r="I73" s="85"/>
      <c r="J73" s="46" t="str">
        <f t="shared" si="2"/>
        <v/>
      </c>
      <c r="K73" s="85">
        <f>IF(ISERR(I73*(1+Taux!E73)),0,I73*(1+Taux!E73))</f>
        <v>0</v>
      </c>
      <c r="L73" s="85">
        <f>IF(ISERR(K73*(1+Taux!F73)),0,K73*(1+Taux!F73))</f>
        <v>0</v>
      </c>
      <c r="M73" s="85">
        <f>IF(ISERR(L73*(1+Taux!G73)),0,L73*(1+Taux!G73))</f>
        <v>0</v>
      </c>
      <c r="N73" s="85">
        <f>IF(ISERR(M73*(1+Taux!H73)),0,M73*(1+Taux!H73))</f>
        <v>0</v>
      </c>
      <c r="O73" s="85">
        <f>IF(ISERR(N73*(1+Taux!I73)),0,N73*(1+Taux!I73))</f>
        <v>0</v>
      </c>
      <c r="P73" s="103" t="s">
        <v>320</v>
      </c>
    </row>
    <row r="74" spans="1:16">
      <c r="A74" s="71">
        <v>71</v>
      </c>
      <c r="B74" s="73" t="s">
        <v>257</v>
      </c>
      <c r="C74" s="21" t="s">
        <v>101</v>
      </c>
      <c r="D74" s="85"/>
      <c r="E74" s="85"/>
      <c r="F74" s="85"/>
      <c r="G74" s="85"/>
      <c r="H74" s="85"/>
      <c r="I74" s="85"/>
      <c r="J74" s="46" t="str">
        <f t="shared" si="2"/>
        <v/>
      </c>
      <c r="K74" s="85">
        <f>IF(ISERR(I74*(1+Taux!E74)),0,I74*(1+Taux!E74))</f>
        <v>0</v>
      </c>
      <c r="L74" s="85">
        <f>IF(ISERR(K74*(1+Taux!F74)),0,K74*(1+Taux!F74))</f>
        <v>0</v>
      </c>
      <c r="M74" s="85">
        <f>IF(ISERR(L74*(1+Taux!G74)),0,L74*(1+Taux!G74))</f>
        <v>0</v>
      </c>
      <c r="N74" s="85">
        <f>IF(ISERR(M74*(1+Taux!H74)),0,M74*(1+Taux!H74))</f>
        <v>0</v>
      </c>
      <c r="O74" s="85">
        <f>IF(ISERR(N74*(1+Taux!I74)),0,N74*(1+Taux!I74))</f>
        <v>0</v>
      </c>
      <c r="P74" s="103" t="s">
        <v>321</v>
      </c>
    </row>
    <row r="75" spans="1:16">
      <c r="A75" s="71">
        <v>71</v>
      </c>
      <c r="B75" s="73" t="s">
        <v>258</v>
      </c>
      <c r="C75" s="86" t="s">
        <v>102</v>
      </c>
      <c r="D75" s="85"/>
      <c r="E75" s="85"/>
      <c r="F75" s="85"/>
      <c r="G75" s="85"/>
      <c r="H75" s="85"/>
      <c r="I75" s="85"/>
      <c r="J75" s="46" t="str">
        <f t="shared" ref="J75:J123" si="10">IF(ISERR(((I75/E75)^(1/4))-1),"",((I75/E75)^(1/4))-1)</f>
        <v/>
      </c>
      <c r="K75" s="85">
        <f>IF(ISERR(I75*(1+Taux!E75)),0,I75*(1+Taux!E75))</f>
        <v>0</v>
      </c>
      <c r="L75" s="85">
        <f>IF(ISERR(K75*(1+Taux!F75)),0,K75*(1+Taux!F75))</f>
        <v>0</v>
      </c>
      <c r="M75" s="85">
        <f>IF(ISERR(L75*(1+Taux!G75)),0,L75*(1+Taux!G75))</f>
        <v>0</v>
      </c>
      <c r="N75" s="85">
        <f>IF(ISERR(M75*(1+Taux!H75)),0,M75*(1+Taux!H75))</f>
        <v>0</v>
      </c>
      <c r="O75" s="85">
        <f>IF(ISERR(N75*(1+Taux!I75)),0,N75*(1+Taux!I75))</f>
        <v>0</v>
      </c>
      <c r="P75" s="103" t="s">
        <v>322</v>
      </c>
    </row>
    <row r="76" spans="1:16">
      <c r="A76" s="71">
        <v>71</v>
      </c>
      <c r="B76" s="73" t="s">
        <v>259</v>
      </c>
      <c r="C76" s="87" t="s">
        <v>92</v>
      </c>
      <c r="D76" s="85"/>
      <c r="E76" s="85"/>
      <c r="F76" s="85"/>
      <c r="G76" s="85"/>
      <c r="H76" s="85"/>
      <c r="I76" s="85"/>
      <c r="J76" s="46" t="str">
        <f t="shared" si="10"/>
        <v/>
      </c>
      <c r="K76" s="85">
        <f>IF(ISERR(I76*(1+Taux!E76)),0,I76*(1+Taux!E76))</f>
        <v>0</v>
      </c>
      <c r="L76" s="85">
        <f>IF(ISERR(K76*(1+Taux!F76)),0,K76*(1+Taux!F76))</f>
        <v>0</v>
      </c>
      <c r="M76" s="85">
        <f>IF(ISERR(L76*(1+Taux!G76)),0,L76*(1+Taux!G76))</f>
        <v>0</v>
      </c>
      <c r="N76" s="85">
        <f>IF(ISERR(M76*(1+Taux!H76)),0,M76*(1+Taux!H76))</f>
        <v>0</v>
      </c>
      <c r="O76" s="85">
        <f>IF(ISERR(N76*(1+Taux!I76)),0,N76*(1+Taux!I76))</f>
        <v>0</v>
      </c>
      <c r="P76" s="103" t="s">
        <v>323</v>
      </c>
    </row>
    <row r="77" spans="1:16">
      <c r="A77" s="71">
        <v>71</v>
      </c>
      <c r="B77" s="72" t="s">
        <v>206</v>
      </c>
      <c r="C77" s="21" t="s">
        <v>2</v>
      </c>
      <c r="D77" s="85"/>
      <c r="E77" s="85"/>
      <c r="F77" s="85"/>
      <c r="G77" s="85"/>
      <c r="H77" s="85"/>
      <c r="I77" s="85"/>
      <c r="J77" s="46" t="str">
        <f t="shared" si="10"/>
        <v/>
      </c>
      <c r="K77" s="85">
        <f>IF(ISERR(I77*(1+Taux!E77)),0,I77*(1+Taux!E77))</f>
        <v>0</v>
      </c>
      <c r="L77" s="85">
        <f>IF(ISERR(K77*(1+Taux!F77)),0,K77*(1+Taux!F77))</f>
        <v>0</v>
      </c>
      <c r="M77" s="85">
        <f>IF(ISERR(L77*(1+Taux!G77)),0,L77*(1+Taux!G77))</f>
        <v>0</v>
      </c>
      <c r="N77" s="85">
        <f>IF(ISERR(M77*(1+Taux!H77)),0,M77*(1+Taux!H77))</f>
        <v>0</v>
      </c>
      <c r="O77" s="85">
        <f>IF(ISERR(N77*(1+Taux!I77)),0,N77*(1+Taux!I77))</f>
        <v>0</v>
      </c>
      <c r="P77" s="103" t="s">
        <v>324</v>
      </c>
    </row>
    <row r="78" spans="1:16">
      <c r="B78" s="73"/>
      <c r="C78" s="29" t="s">
        <v>27</v>
      </c>
      <c r="D78" s="10">
        <f>SUM(D65:D77)</f>
        <v>0</v>
      </c>
      <c r="E78" s="10">
        <f>SUM(E65:E77)</f>
        <v>0</v>
      </c>
      <c r="F78" s="10">
        <f t="shared" ref="F78:O78" si="11">SUM(F65:F77)</f>
        <v>0</v>
      </c>
      <c r="G78" s="10">
        <f t="shared" si="11"/>
        <v>0</v>
      </c>
      <c r="H78" s="10">
        <f t="shared" si="11"/>
        <v>0</v>
      </c>
      <c r="I78" s="10">
        <f t="shared" si="11"/>
        <v>0</v>
      </c>
      <c r="J78" s="93" t="str">
        <f t="shared" si="10"/>
        <v/>
      </c>
      <c r="K78" s="10">
        <f t="shared" si="11"/>
        <v>0</v>
      </c>
      <c r="L78" s="10">
        <f t="shared" si="11"/>
        <v>0</v>
      </c>
      <c r="M78" s="10">
        <f t="shared" si="11"/>
        <v>0</v>
      </c>
      <c r="N78" s="10">
        <f t="shared" si="11"/>
        <v>0</v>
      </c>
      <c r="O78" s="10">
        <f t="shared" si="11"/>
        <v>0</v>
      </c>
    </row>
    <row r="79" spans="1:16">
      <c r="A79" s="71">
        <v>72</v>
      </c>
      <c r="B79" s="73"/>
      <c r="C79" s="81" t="s">
        <v>28</v>
      </c>
      <c r="D79" s="83"/>
      <c r="E79" s="83"/>
      <c r="F79" s="81"/>
      <c r="G79" s="43"/>
      <c r="H79" s="83"/>
      <c r="I79" s="43"/>
      <c r="J79" s="90"/>
      <c r="K79" s="84"/>
      <c r="L79" s="84"/>
      <c r="M79" s="11"/>
      <c r="N79" s="15"/>
      <c r="O79" s="11"/>
    </row>
    <row r="80" spans="1:16">
      <c r="A80" s="71">
        <v>72</v>
      </c>
      <c r="B80" s="73" t="s">
        <v>260</v>
      </c>
      <c r="C80" s="88" t="s">
        <v>104</v>
      </c>
      <c r="D80" s="85"/>
      <c r="E80" s="85"/>
      <c r="F80" s="85"/>
      <c r="G80" s="85"/>
      <c r="H80" s="85"/>
      <c r="I80" s="85"/>
      <c r="J80" s="46" t="str">
        <f t="shared" si="10"/>
        <v/>
      </c>
      <c r="K80" s="85">
        <f>IF(ISERR(I80*(1+Taux!E80)),0,I80*(1+Taux!E80))</f>
        <v>0</v>
      </c>
      <c r="L80" s="85">
        <f>IF(ISERR(K80*(1+Taux!F80)),0,K80*(1+Taux!F80))</f>
        <v>0</v>
      </c>
      <c r="M80" s="85">
        <f>IF(ISERR(L80*(1+Taux!G80)),0,L80*(1+Taux!G80))</f>
        <v>0</v>
      </c>
      <c r="N80" s="85">
        <f>IF(ISERR(M80*(1+Taux!H80)),0,M80*(1+Taux!H80))</f>
        <v>0</v>
      </c>
      <c r="O80" s="85">
        <f>IF(ISERR(N80*(1+Taux!I80)),0,N80*(1+Taux!I80))</f>
        <v>0</v>
      </c>
      <c r="P80" s="103" t="s">
        <v>325</v>
      </c>
    </row>
    <row r="81" spans="1:16">
      <c r="A81" s="71">
        <v>72</v>
      </c>
      <c r="B81" s="73" t="s">
        <v>261</v>
      </c>
      <c r="C81" s="21" t="s">
        <v>105</v>
      </c>
      <c r="D81" s="85"/>
      <c r="E81" s="85"/>
      <c r="F81" s="85"/>
      <c r="G81" s="85"/>
      <c r="H81" s="85"/>
      <c r="I81" s="85"/>
      <c r="J81" s="46" t="str">
        <f t="shared" si="10"/>
        <v/>
      </c>
      <c r="K81" s="85">
        <f>IF(ISERR(I81*(1+Taux!E81)),0,I81*(1+Taux!E81))</f>
        <v>0</v>
      </c>
      <c r="L81" s="85">
        <f>IF(ISERR(K81*(1+Taux!F81)),0,K81*(1+Taux!F81))</f>
        <v>0</v>
      </c>
      <c r="M81" s="85">
        <f>IF(ISERR(L81*(1+Taux!G81)),0,L81*(1+Taux!G81))</f>
        <v>0</v>
      </c>
      <c r="N81" s="85">
        <f>IF(ISERR(M81*(1+Taux!H81)),0,M81*(1+Taux!H81))</f>
        <v>0</v>
      </c>
      <c r="O81" s="85">
        <f>IF(ISERR(N81*(1+Taux!I81)),0,N81*(1+Taux!I81))</f>
        <v>0</v>
      </c>
      <c r="P81" s="103" t="s">
        <v>326</v>
      </c>
    </row>
    <row r="82" spans="1:16">
      <c r="A82" s="71">
        <v>72</v>
      </c>
      <c r="B82" s="73" t="s">
        <v>262</v>
      </c>
      <c r="C82" s="21" t="s">
        <v>106</v>
      </c>
      <c r="D82" s="85"/>
      <c r="E82" s="85"/>
      <c r="F82" s="85"/>
      <c r="G82" s="85"/>
      <c r="H82" s="85"/>
      <c r="I82" s="85"/>
      <c r="J82" s="46" t="str">
        <f t="shared" si="10"/>
        <v/>
      </c>
      <c r="K82" s="85">
        <f>IF(ISERR(I82*(1+Taux!E82)),0,I82*(1+Taux!E82))</f>
        <v>0</v>
      </c>
      <c r="L82" s="85">
        <f>IF(ISERR(K82*(1+Taux!F82)),0,K82*(1+Taux!F82))</f>
        <v>0</v>
      </c>
      <c r="M82" s="85">
        <f>IF(ISERR(L82*(1+Taux!G82)),0,L82*(1+Taux!G82))</f>
        <v>0</v>
      </c>
      <c r="N82" s="85">
        <f>IF(ISERR(M82*(1+Taux!H82)),0,M82*(1+Taux!H82))</f>
        <v>0</v>
      </c>
      <c r="O82" s="85">
        <f>IF(ISERR(N82*(1+Taux!I82)),0,N82*(1+Taux!I82))</f>
        <v>0</v>
      </c>
      <c r="P82" s="103" t="s">
        <v>327</v>
      </c>
    </row>
    <row r="83" spans="1:16">
      <c r="A83" s="71">
        <v>72</v>
      </c>
      <c r="B83" s="73" t="s">
        <v>263</v>
      </c>
      <c r="C83" s="21" t="s">
        <v>107</v>
      </c>
      <c r="D83" s="85"/>
      <c r="E83" s="85"/>
      <c r="F83" s="85"/>
      <c r="G83" s="85"/>
      <c r="H83" s="85"/>
      <c r="I83" s="85"/>
      <c r="J83" s="46" t="str">
        <f t="shared" si="10"/>
        <v/>
      </c>
      <c r="K83" s="85">
        <f>IF(ISERR(I83*(1+Taux!E83)),0,I83*(1+Taux!E83))</f>
        <v>0</v>
      </c>
      <c r="L83" s="85">
        <f>IF(ISERR(K83*(1+Taux!F83)),0,K83*(1+Taux!F83))</f>
        <v>0</v>
      </c>
      <c r="M83" s="85">
        <f>IF(ISERR(L83*(1+Taux!G83)),0,L83*(1+Taux!G83))</f>
        <v>0</v>
      </c>
      <c r="N83" s="85">
        <f>IF(ISERR(M83*(1+Taux!H83)),0,M83*(1+Taux!H83))</f>
        <v>0</v>
      </c>
      <c r="O83" s="85">
        <f>IF(ISERR(N83*(1+Taux!I83)),0,N83*(1+Taux!I83))</f>
        <v>0</v>
      </c>
      <c r="P83" s="103" t="s">
        <v>328</v>
      </c>
    </row>
    <row r="84" spans="1:16" ht="28.8">
      <c r="A84" s="71">
        <v>72</v>
      </c>
      <c r="B84" s="73" t="s">
        <v>204</v>
      </c>
      <c r="C84" s="21" t="s">
        <v>2</v>
      </c>
      <c r="D84" s="85"/>
      <c r="E84" s="85"/>
      <c r="F84" s="85"/>
      <c r="G84" s="85"/>
      <c r="H84" s="85"/>
      <c r="I84" s="85"/>
      <c r="J84" s="46" t="str">
        <f t="shared" si="10"/>
        <v/>
      </c>
      <c r="K84" s="85">
        <f>IF(ISERR(I84*(1+Taux!E84)),0,I84*(1+Taux!E84))</f>
        <v>0</v>
      </c>
      <c r="L84" s="85">
        <f>IF(ISERR(K84*(1+Taux!F84)),0,K84*(1+Taux!F84))</f>
        <v>0</v>
      </c>
      <c r="M84" s="85">
        <f>IF(ISERR(L84*(1+Taux!G84)),0,L84*(1+Taux!G84))</f>
        <v>0</v>
      </c>
      <c r="N84" s="85">
        <f>IF(ISERR(M84*(1+Taux!H84)),0,M84*(1+Taux!H84))</f>
        <v>0</v>
      </c>
      <c r="O84" s="85">
        <f>IF(ISERR(N84*(1+Taux!I84)),0,N84*(1+Taux!I84))</f>
        <v>0</v>
      </c>
      <c r="P84" s="103" t="s">
        <v>329</v>
      </c>
    </row>
    <row r="85" spans="1:16">
      <c r="B85" s="73"/>
      <c r="C85" s="29" t="s">
        <v>20</v>
      </c>
      <c r="D85" s="10">
        <f>SUM(D80:D84)</f>
        <v>0</v>
      </c>
      <c r="E85" s="10">
        <f>SUM(E80:E84)</f>
        <v>0</v>
      </c>
      <c r="F85" s="10">
        <f t="shared" ref="F85:O85" si="12">SUM(F80:F84)</f>
        <v>0</v>
      </c>
      <c r="G85" s="10">
        <f t="shared" si="12"/>
        <v>0</v>
      </c>
      <c r="H85" s="10">
        <f t="shared" si="12"/>
        <v>0</v>
      </c>
      <c r="I85" s="10">
        <f t="shared" si="12"/>
        <v>0</v>
      </c>
      <c r="J85" s="93" t="str">
        <f t="shared" si="10"/>
        <v/>
      </c>
      <c r="K85" s="10">
        <f t="shared" si="12"/>
        <v>0</v>
      </c>
      <c r="L85" s="10">
        <f t="shared" si="12"/>
        <v>0</v>
      </c>
      <c r="M85" s="10">
        <f t="shared" si="12"/>
        <v>0</v>
      </c>
      <c r="N85" s="10">
        <f t="shared" si="12"/>
        <v>0</v>
      </c>
      <c r="O85" s="10">
        <f t="shared" si="12"/>
        <v>0</v>
      </c>
    </row>
    <row r="86" spans="1:16">
      <c r="A86" s="71" t="s">
        <v>197</v>
      </c>
      <c r="B86" s="73"/>
      <c r="C86" s="81" t="s">
        <v>29</v>
      </c>
      <c r="D86" s="83"/>
      <c r="E86" s="83"/>
      <c r="F86" s="81"/>
      <c r="G86" s="43"/>
      <c r="H86" s="83"/>
      <c r="I86" s="43"/>
      <c r="J86" s="90"/>
      <c r="K86" s="84"/>
      <c r="L86" s="84"/>
      <c r="M86" s="11"/>
      <c r="N86" s="15"/>
      <c r="O86" s="11"/>
    </row>
    <row r="87" spans="1:16">
      <c r="A87" s="71" t="s">
        <v>197</v>
      </c>
      <c r="B87" s="73" t="s">
        <v>264</v>
      </c>
      <c r="C87" s="21" t="s">
        <v>108</v>
      </c>
      <c r="D87" s="85"/>
      <c r="E87" s="85"/>
      <c r="F87" s="85"/>
      <c r="G87" s="85"/>
      <c r="H87" s="85"/>
      <c r="I87" s="85"/>
      <c r="J87" s="46" t="str">
        <f t="shared" si="10"/>
        <v/>
      </c>
      <c r="K87" s="85">
        <f>IF(ISERR(I87*(1+Taux!E87)),0,I87*(1+Taux!E87))</f>
        <v>0</v>
      </c>
      <c r="L87" s="85">
        <f>IF(ISERR(K87*(1+Taux!F87)),0,K87*(1+Taux!F87))</f>
        <v>0</v>
      </c>
      <c r="M87" s="85">
        <f>IF(ISERR(L87*(1+Taux!G87)),0,L87*(1+Taux!G87))</f>
        <v>0</v>
      </c>
      <c r="N87" s="85">
        <f>IF(ISERR(M87*(1+Taux!H87)),0,M87*(1+Taux!H87))</f>
        <v>0</v>
      </c>
      <c r="O87" s="85">
        <f>IF(ISERR(N87*(1+Taux!I87)),0,N87*(1+Taux!I87))</f>
        <v>0</v>
      </c>
      <c r="P87" s="103" t="s">
        <v>330</v>
      </c>
    </row>
    <row r="88" spans="1:16">
      <c r="A88" s="71" t="s">
        <v>197</v>
      </c>
      <c r="B88" s="73" t="s">
        <v>265</v>
      </c>
      <c r="C88" s="21" t="s">
        <v>109</v>
      </c>
      <c r="D88" s="85"/>
      <c r="E88" s="85"/>
      <c r="F88" s="85"/>
      <c r="G88" s="85"/>
      <c r="H88" s="85"/>
      <c r="I88" s="85"/>
      <c r="J88" s="46" t="str">
        <f t="shared" si="10"/>
        <v/>
      </c>
      <c r="K88" s="85">
        <f>IF(ISERR(I88*(1+Taux!E88)),0,I88*(1+Taux!E88))</f>
        <v>0</v>
      </c>
      <c r="L88" s="85">
        <f>IF(ISERR(K88*(1+Taux!F88)),0,K88*(1+Taux!F88))</f>
        <v>0</v>
      </c>
      <c r="M88" s="85">
        <f>IF(ISERR(L88*(1+Taux!G88)),0,L88*(1+Taux!G88))</f>
        <v>0</v>
      </c>
      <c r="N88" s="85">
        <f>IF(ISERR(M88*(1+Taux!H88)),0,M88*(1+Taux!H88))</f>
        <v>0</v>
      </c>
      <c r="O88" s="85">
        <f>IF(ISERR(N88*(1+Taux!I88)),0,N88*(1+Taux!I88))</f>
        <v>0</v>
      </c>
      <c r="P88" s="103" t="s">
        <v>331</v>
      </c>
    </row>
    <row r="89" spans="1:16">
      <c r="A89" s="71" t="s">
        <v>197</v>
      </c>
      <c r="B89" s="73" t="s">
        <v>266</v>
      </c>
      <c r="C89" s="21" t="s">
        <v>110</v>
      </c>
      <c r="D89" s="85"/>
      <c r="E89" s="85"/>
      <c r="F89" s="85"/>
      <c r="G89" s="85"/>
      <c r="H89" s="85"/>
      <c r="I89" s="85"/>
      <c r="J89" s="46" t="str">
        <f t="shared" si="10"/>
        <v/>
      </c>
      <c r="K89" s="85">
        <f>IF(ISERR(I89*(1+Taux!E89)),0,I89*(1+Taux!E89))</f>
        <v>0</v>
      </c>
      <c r="L89" s="85">
        <f>IF(ISERR(K89*(1+Taux!F89)),0,K89*(1+Taux!F89))</f>
        <v>0</v>
      </c>
      <c r="M89" s="85">
        <f>IF(ISERR(L89*(1+Taux!G89)),0,L89*(1+Taux!G89))</f>
        <v>0</v>
      </c>
      <c r="N89" s="85">
        <f>IF(ISERR(M89*(1+Taux!H89)),0,M89*(1+Taux!H89))</f>
        <v>0</v>
      </c>
      <c r="O89" s="85">
        <f>IF(ISERR(N89*(1+Taux!I89)),0,N89*(1+Taux!I89))</f>
        <v>0</v>
      </c>
      <c r="P89" s="103" t="s">
        <v>332</v>
      </c>
    </row>
    <row r="90" spans="1:16">
      <c r="A90" s="71" t="s">
        <v>197</v>
      </c>
      <c r="B90" s="73" t="s">
        <v>267</v>
      </c>
      <c r="C90" s="87" t="s">
        <v>111</v>
      </c>
      <c r="D90" s="85"/>
      <c r="E90" s="85"/>
      <c r="F90" s="85"/>
      <c r="G90" s="85"/>
      <c r="H90" s="85"/>
      <c r="I90" s="85"/>
      <c r="J90" s="46" t="str">
        <f t="shared" si="10"/>
        <v/>
      </c>
      <c r="K90" s="85">
        <f>IF(ISERR(I90*(1+Taux!E90)),0,I90*(1+Taux!E90))</f>
        <v>0</v>
      </c>
      <c r="L90" s="85">
        <f>IF(ISERR(K90*(1+Taux!F90)),0,K90*(1+Taux!F90))</f>
        <v>0</v>
      </c>
      <c r="M90" s="85">
        <f>IF(ISERR(L90*(1+Taux!G90)),0,L90*(1+Taux!G90))</f>
        <v>0</v>
      </c>
      <c r="N90" s="85">
        <f>IF(ISERR(M90*(1+Taux!H90)),0,M90*(1+Taux!H90))</f>
        <v>0</v>
      </c>
      <c r="O90" s="85">
        <f>IF(ISERR(N90*(1+Taux!I90)),0,N90*(1+Taux!I90))</f>
        <v>0</v>
      </c>
      <c r="P90" s="103" t="s">
        <v>333</v>
      </c>
    </row>
    <row r="91" spans="1:16" ht="43.2">
      <c r="A91" s="71" t="s">
        <v>197</v>
      </c>
      <c r="B91" s="73" t="s">
        <v>205</v>
      </c>
      <c r="C91" s="21" t="s">
        <v>2</v>
      </c>
      <c r="D91" s="85"/>
      <c r="E91" s="85"/>
      <c r="F91" s="85"/>
      <c r="G91" s="85"/>
      <c r="H91" s="85"/>
      <c r="I91" s="85"/>
      <c r="J91" s="46" t="str">
        <f t="shared" si="10"/>
        <v/>
      </c>
      <c r="K91" s="85">
        <f>IF(ISERR(I91*(1+Taux!E91)),0,I91*(1+Taux!E91))</f>
        <v>0</v>
      </c>
      <c r="L91" s="85">
        <f>IF(ISERR(K91*(1+Taux!F91)),0,K91*(1+Taux!F91))</f>
        <v>0</v>
      </c>
      <c r="M91" s="85">
        <f>IF(ISERR(L91*(1+Taux!G91)),0,L91*(1+Taux!G91))</f>
        <v>0</v>
      </c>
      <c r="N91" s="85">
        <f>IF(ISERR(M91*(1+Taux!H91)),0,M91*(1+Taux!H91))</f>
        <v>0</v>
      </c>
      <c r="O91" s="85">
        <f>IF(ISERR(N91*(1+Taux!I91)),0,N91*(1+Taux!I91))</f>
        <v>0</v>
      </c>
      <c r="P91" s="103" t="s">
        <v>334</v>
      </c>
    </row>
    <row r="92" spans="1:16">
      <c r="B92" s="73"/>
      <c r="C92" s="29" t="s">
        <v>22</v>
      </c>
      <c r="D92" s="10">
        <f>SUM(D87:D91)</f>
        <v>0</v>
      </c>
      <c r="E92" s="10">
        <f>SUM(E87:E91)</f>
        <v>0</v>
      </c>
      <c r="F92" s="10">
        <f t="shared" ref="F92:O92" si="13">SUM(F87:F91)</f>
        <v>0</v>
      </c>
      <c r="G92" s="10">
        <f t="shared" si="13"/>
        <v>0</v>
      </c>
      <c r="H92" s="10">
        <f t="shared" si="13"/>
        <v>0</v>
      </c>
      <c r="I92" s="10">
        <f t="shared" si="13"/>
        <v>0</v>
      </c>
      <c r="J92" s="93" t="str">
        <f t="shared" si="10"/>
        <v/>
      </c>
      <c r="K92" s="10">
        <f t="shared" si="13"/>
        <v>0</v>
      </c>
      <c r="L92" s="10">
        <f t="shared" si="13"/>
        <v>0</v>
      </c>
      <c r="M92" s="10">
        <f t="shared" si="13"/>
        <v>0</v>
      </c>
      <c r="N92" s="10">
        <f t="shared" si="13"/>
        <v>0</v>
      </c>
      <c r="O92" s="10">
        <f t="shared" si="13"/>
        <v>0</v>
      </c>
      <c r="P92" s="102"/>
    </row>
    <row r="93" spans="1:16">
      <c r="B93" s="73"/>
      <c r="C93" s="23" t="s">
        <v>30</v>
      </c>
      <c r="D93" s="12">
        <f>D63+D78+D85+D92</f>
        <v>0</v>
      </c>
      <c r="E93" s="12">
        <f>E63+E78+E85+E92</f>
        <v>0</v>
      </c>
      <c r="F93" s="12">
        <f t="shared" ref="F93:O93" si="14">F63+F78+F85+F92</f>
        <v>0</v>
      </c>
      <c r="G93" s="12">
        <f t="shared" si="14"/>
        <v>0</v>
      </c>
      <c r="H93" s="12">
        <f t="shared" si="14"/>
        <v>0</v>
      </c>
      <c r="I93" s="12">
        <f t="shared" si="14"/>
        <v>0</v>
      </c>
      <c r="J93" s="94" t="str">
        <f t="shared" si="10"/>
        <v/>
      </c>
      <c r="K93" s="12">
        <f t="shared" si="14"/>
        <v>0</v>
      </c>
      <c r="L93" s="12">
        <f t="shared" si="14"/>
        <v>0</v>
      </c>
      <c r="M93" s="12">
        <f t="shared" si="14"/>
        <v>0</v>
      </c>
      <c r="N93" s="12">
        <f t="shared" si="14"/>
        <v>0</v>
      </c>
      <c r="O93" s="12">
        <f t="shared" si="14"/>
        <v>0</v>
      </c>
      <c r="P93" s="102"/>
    </row>
    <row r="94" spans="1:16">
      <c r="B94" s="73"/>
      <c r="C94" s="81" t="s">
        <v>31</v>
      </c>
      <c r="D94" s="83"/>
      <c r="E94" s="83"/>
      <c r="F94" s="81"/>
      <c r="G94" s="43"/>
      <c r="H94" s="83"/>
      <c r="I94" s="89"/>
      <c r="J94" s="90"/>
      <c r="K94" s="43"/>
      <c r="L94" s="84"/>
      <c r="M94" s="11"/>
      <c r="N94" s="15"/>
      <c r="O94" s="11"/>
      <c r="P94" s="102"/>
    </row>
    <row r="95" spans="1:16">
      <c r="B95" s="73"/>
      <c r="C95" s="16" t="s">
        <v>32</v>
      </c>
      <c r="D95" s="85"/>
      <c r="E95" s="85"/>
      <c r="F95" s="85"/>
      <c r="G95" s="85"/>
      <c r="H95" s="85"/>
      <c r="I95" s="85"/>
      <c r="J95" s="46"/>
      <c r="K95" s="85"/>
      <c r="L95" s="85"/>
      <c r="M95" s="85"/>
      <c r="N95" s="85"/>
      <c r="O95" s="85"/>
      <c r="P95" s="102"/>
    </row>
    <row r="96" spans="1:16">
      <c r="B96" s="73"/>
      <c r="C96" s="21" t="s">
        <v>33</v>
      </c>
      <c r="D96" s="18">
        <f t="shared" ref="D96:I96" si="15">D50</f>
        <v>0</v>
      </c>
      <c r="E96" s="18">
        <f t="shared" si="15"/>
        <v>0</v>
      </c>
      <c r="F96" s="18">
        <f t="shared" si="15"/>
        <v>0</v>
      </c>
      <c r="G96" s="18">
        <f t="shared" si="15"/>
        <v>0</v>
      </c>
      <c r="H96" s="18">
        <f t="shared" si="15"/>
        <v>0</v>
      </c>
      <c r="I96" s="18">
        <f t="shared" si="15"/>
        <v>0</v>
      </c>
      <c r="J96" s="46" t="str">
        <f t="shared" si="10"/>
        <v/>
      </c>
      <c r="K96" s="85">
        <f>IF(ISERR(I96*(1+Taux!E96)),0,I96*(1+Taux!E96))</f>
        <v>0</v>
      </c>
      <c r="L96" s="85">
        <f>IF(ISERR(K96*(1+Taux!F96)),0,K96*(1+Taux!F96))</f>
        <v>0</v>
      </c>
      <c r="M96" s="85">
        <f>IF(ISERR(L96*(1+Taux!G96)),0,L96*(1+Taux!G96))</f>
        <v>0</v>
      </c>
      <c r="N96" s="85">
        <f>IF(ISERR(M96*(1+Taux!H96)),0,M96*(1+Taux!H96))</f>
        <v>0</v>
      </c>
      <c r="O96" s="85">
        <f>IF(ISERR(N96*(1+Taux!I96)),0,N96*(1+Taux!I96))</f>
        <v>0</v>
      </c>
      <c r="P96" s="102"/>
    </row>
    <row r="97" spans="1:16">
      <c r="B97" s="73"/>
      <c r="C97" s="21" t="s">
        <v>34</v>
      </c>
      <c r="D97" s="18">
        <f t="shared" ref="D97:I97" si="16">D93</f>
        <v>0</v>
      </c>
      <c r="E97" s="18">
        <f t="shared" si="16"/>
        <v>0</v>
      </c>
      <c r="F97" s="18">
        <f t="shared" si="16"/>
        <v>0</v>
      </c>
      <c r="G97" s="18">
        <f t="shared" si="16"/>
        <v>0</v>
      </c>
      <c r="H97" s="18">
        <f t="shared" si="16"/>
        <v>0</v>
      </c>
      <c r="I97" s="18">
        <f t="shared" si="16"/>
        <v>0</v>
      </c>
      <c r="J97" s="46" t="str">
        <f t="shared" si="10"/>
        <v/>
      </c>
      <c r="K97" s="85">
        <f>IF(ISERR(I97*(1+Taux!E97)),0,I97*(1+Taux!E97))</f>
        <v>0</v>
      </c>
      <c r="L97" s="85">
        <f>IF(ISERR(K97*(1+Taux!F97)),0,K97*(1+Taux!F97))</f>
        <v>0</v>
      </c>
      <c r="M97" s="85">
        <f>IF(ISERR(L97*(1+Taux!G97)),0,L97*(1+Taux!G97))</f>
        <v>0</v>
      </c>
      <c r="N97" s="85">
        <f>IF(ISERR(M97*(1+Taux!H97)),0,M97*(1+Taux!H97))</f>
        <v>0</v>
      </c>
      <c r="O97" s="85">
        <f>IF(ISERR(N97*(1+Taux!I97)),0,N97*(1+Taux!I97))</f>
        <v>0</v>
      </c>
      <c r="P97" s="102"/>
    </row>
    <row r="98" spans="1:16">
      <c r="B98" s="73"/>
      <c r="C98" s="23" t="s">
        <v>35</v>
      </c>
      <c r="D98" s="12">
        <f>D96-D97</f>
        <v>0</v>
      </c>
      <c r="E98" s="12">
        <f>E96-E97</f>
        <v>0</v>
      </c>
      <c r="F98" s="12">
        <f t="shared" ref="F98:O98" si="17">F96-F97</f>
        <v>0</v>
      </c>
      <c r="G98" s="12">
        <f t="shared" si="17"/>
        <v>0</v>
      </c>
      <c r="H98" s="12">
        <f t="shared" si="17"/>
        <v>0</v>
      </c>
      <c r="I98" s="12">
        <f t="shared" si="17"/>
        <v>0</v>
      </c>
      <c r="J98" s="94" t="str">
        <f t="shared" si="10"/>
        <v/>
      </c>
      <c r="K98" s="12">
        <f t="shared" si="17"/>
        <v>0</v>
      </c>
      <c r="L98" s="12">
        <f t="shared" si="17"/>
        <v>0</v>
      </c>
      <c r="M98" s="12">
        <f t="shared" si="17"/>
        <v>0</v>
      </c>
      <c r="N98" s="12">
        <f t="shared" si="17"/>
        <v>0</v>
      </c>
      <c r="O98" s="12">
        <f t="shared" si="17"/>
        <v>0</v>
      </c>
      <c r="P98" s="102"/>
    </row>
    <row r="99" spans="1:16">
      <c r="B99" s="73"/>
      <c r="C99" s="25"/>
      <c r="D99" s="24"/>
      <c r="E99" s="24"/>
      <c r="F99" s="25"/>
      <c r="G99" s="26"/>
      <c r="H99" s="24"/>
      <c r="I99" s="26"/>
      <c r="J99" s="46"/>
      <c r="K99" s="27"/>
      <c r="L99" s="27"/>
      <c r="M99" s="19"/>
      <c r="N99" s="20"/>
      <c r="O99" s="19"/>
      <c r="P99" s="102"/>
    </row>
    <row r="100" spans="1:16">
      <c r="B100" s="73"/>
      <c r="C100" s="29" t="s">
        <v>36</v>
      </c>
      <c r="D100" s="28"/>
      <c r="E100" s="28"/>
      <c r="F100" s="29"/>
      <c r="G100" s="30"/>
      <c r="H100" s="28"/>
      <c r="I100" s="30"/>
      <c r="J100" s="95"/>
      <c r="K100" s="30"/>
      <c r="L100" s="30"/>
      <c r="M100" s="10"/>
      <c r="N100" s="44"/>
      <c r="O100" s="10"/>
      <c r="P100" s="102"/>
    </row>
    <row r="101" spans="1:16">
      <c r="A101" s="71">
        <v>68</v>
      </c>
      <c r="B101" s="73" t="s">
        <v>210</v>
      </c>
      <c r="C101" s="31" t="s">
        <v>33</v>
      </c>
      <c r="D101" s="85"/>
      <c r="E101" s="85"/>
      <c r="F101" s="85"/>
      <c r="G101" s="85"/>
      <c r="H101" s="85"/>
      <c r="I101" s="85"/>
      <c r="J101" s="46" t="str">
        <f t="shared" si="10"/>
        <v/>
      </c>
      <c r="K101" s="85"/>
      <c r="L101" s="85"/>
      <c r="M101" s="85"/>
      <c r="N101" s="85"/>
      <c r="O101" s="85"/>
      <c r="P101" s="103" t="s">
        <v>335</v>
      </c>
    </row>
    <row r="102" spans="1:16">
      <c r="A102" s="71">
        <v>78</v>
      </c>
      <c r="B102" s="73" t="s">
        <v>210</v>
      </c>
      <c r="C102" s="31" t="s">
        <v>34</v>
      </c>
      <c r="D102" s="85"/>
      <c r="E102" s="85"/>
      <c r="F102" s="85"/>
      <c r="G102" s="85"/>
      <c r="H102" s="85"/>
      <c r="I102" s="85"/>
      <c r="J102" s="46" t="str">
        <f t="shared" si="10"/>
        <v/>
      </c>
      <c r="K102" s="85"/>
      <c r="L102" s="85"/>
      <c r="M102" s="85"/>
      <c r="N102" s="85"/>
      <c r="O102" s="85"/>
      <c r="P102" s="103" t="s">
        <v>336</v>
      </c>
    </row>
    <row r="103" spans="1:16">
      <c r="B103" s="73"/>
      <c r="C103" s="29" t="s">
        <v>37</v>
      </c>
      <c r="D103" s="10">
        <f>D101-D102</f>
        <v>0</v>
      </c>
      <c r="E103" s="10">
        <f>E101-E102</f>
        <v>0</v>
      </c>
      <c r="F103" s="10">
        <f t="shared" ref="F103:O103" si="18">F101-F102</f>
        <v>0</v>
      </c>
      <c r="G103" s="10">
        <f t="shared" si="18"/>
        <v>0</v>
      </c>
      <c r="H103" s="10">
        <f t="shared" si="18"/>
        <v>0</v>
      </c>
      <c r="I103" s="10">
        <f t="shared" si="18"/>
        <v>0</v>
      </c>
      <c r="J103" s="93" t="str">
        <f t="shared" si="10"/>
        <v/>
      </c>
      <c r="K103" s="10">
        <f t="shared" si="18"/>
        <v>0</v>
      </c>
      <c r="L103" s="10">
        <f t="shared" si="18"/>
        <v>0</v>
      </c>
      <c r="M103" s="10">
        <f t="shared" si="18"/>
        <v>0</v>
      </c>
      <c r="N103" s="10">
        <f t="shared" si="18"/>
        <v>0</v>
      </c>
      <c r="O103" s="10">
        <f t="shared" si="18"/>
        <v>0</v>
      </c>
      <c r="P103" s="102"/>
    </row>
    <row r="104" spans="1:16">
      <c r="B104" s="73"/>
      <c r="C104" s="31"/>
      <c r="D104" s="32"/>
      <c r="E104" s="32"/>
      <c r="F104" s="31"/>
      <c r="G104" s="32"/>
      <c r="H104" s="32"/>
      <c r="I104" s="32"/>
      <c r="J104" s="46"/>
      <c r="K104" s="42"/>
      <c r="L104" s="42"/>
      <c r="M104" s="42"/>
      <c r="N104" s="42"/>
      <c r="O104" s="42"/>
      <c r="P104" s="102"/>
    </row>
    <row r="105" spans="1:16">
      <c r="B105" s="73"/>
      <c r="C105" s="29" t="s">
        <v>38</v>
      </c>
      <c r="D105" s="35"/>
      <c r="E105" s="35"/>
      <c r="F105" s="29"/>
      <c r="G105" s="30"/>
      <c r="H105" s="36"/>
      <c r="I105" s="30"/>
      <c r="J105" s="95"/>
      <c r="K105" s="30"/>
      <c r="L105" s="48"/>
      <c r="M105" s="48"/>
      <c r="N105" s="48"/>
      <c r="O105" s="48"/>
      <c r="P105" s="102"/>
    </row>
    <row r="106" spans="1:16">
      <c r="A106" s="71">
        <v>66</v>
      </c>
      <c r="B106" s="73"/>
      <c r="C106" s="31" t="s">
        <v>39</v>
      </c>
      <c r="D106" s="85"/>
      <c r="E106" s="85"/>
      <c r="F106" s="85"/>
      <c r="G106" s="85"/>
      <c r="H106" s="85"/>
      <c r="I106" s="85"/>
      <c r="J106" s="46" t="str">
        <f t="shared" si="10"/>
        <v/>
      </c>
      <c r="K106" s="85"/>
      <c r="L106" s="85"/>
      <c r="M106" s="85"/>
      <c r="N106" s="85"/>
      <c r="O106" s="85"/>
      <c r="P106" s="103" t="s">
        <v>337</v>
      </c>
    </row>
    <row r="107" spans="1:16">
      <c r="A107" s="71">
        <v>60</v>
      </c>
      <c r="B107" s="73"/>
      <c r="C107" s="31" t="s">
        <v>53</v>
      </c>
      <c r="D107" s="85"/>
      <c r="E107" s="85"/>
      <c r="F107" s="85"/>
      <c r="G107" s="85"/>
      <c r="H107" s="85"/>
      <c r="I107" s="85"/>
      <c r="J107" s="46" t="str">
        <f t="shared" si="10"/>
        <v/>
      </c>
      <c r="K107" s="85"/>
      <c r="L107" s="85"/>
      <c r="M107" s="85"/>
      <c r="N107" s="85"/>
      <c r="O107" s="85"/>
      <c r="P107" s="103" t="s">
        <v>338</v>
      </c>
    </row>
    <row r="108" spans="1:16">
      <c r="A108" s="71">
        <v>61</v>
      </c>
      <c r="B108" s="73"/>
      <c r="C108" s="31" t="s">
        <v>54</v>
      </c>
      <c r="D108" s="85"/>
      <c r="E108" s="85"/>
      <c r="F108" s="85"/>
      <c r="G108" s="85"/>
      <c r="H108" s="85"/>
      <c r="I108" s="85"/>
      <c r="J108" s="46" t="str">
        <f t="shared" si="10"/>
        <v/>
      </c>
      <c r="K108" s="85"/>
      <c r="L108" s="85"/>
      <c r="M108" s="85"/>
      <c r="N108" s="85"/>
      <c r="O108" s="85"/>
      <c r="P108" s="103" t="s">
        <v>339</v>
      </c>
    </row>
    <row r="109" spans="1:16">
      <c r="A109" s="71">
        <v>62</v>
      </c>
      <c r="B109" s="73"/>
      <c r="C109" s="31" t="s">
        <v>55</v>
      </c>
      <c r="D109" s="85"/>
      <c r="E109" s="85"/>
      <c r="F109" s="85"/>
      <c r="G109" s="85"/>
      <c r="H109" s="85"/>
      <c r="I109" s="85"/>
      <c r="J109" s="46" t="str">
        <f t="shared" si="10"/>
        <v/>
      </c>
      <c r="K109" s="85"/>
      <c r="L109" s="85"/>
      <c r="M109" s="85"/>
      <c r="N109" s="85"/>
      <c r="O109" s="85"/>
      <c r="P109" s="103" t="s">
        <v>340</v>
      </c>
    </row>
    <row r="110" spans="1:16">
      <c r="B110" s="73"/>
      <c r="C110" s="25" t="s">
        <v>56</v>
      </c>
      <c r="D110" s="27">
        <f>SUM(D106:D109)</f>
        <v>0</v>
      </c>
      <c r="E110" s="27">
        <f>SUM(E106:E109)</f>
        <v>0</v>
      </c>
      <c r="F110" s="27">
        <f t="shared" ref="F110:O110" si="19">SUM(F106:F109)</f>
        <v>0</v>
      </c>
      <c r="G110" s="27">
        <f t="shared" si="19"/>
        <v>0</v>
      </c>
      <c r="H110" s="27">
        <f t="shared" si="19"/>
        <v>0</v>
      </c>
      <c r="I110" s="27">
        <f t="shared" si="19"/>
        <v>0</v>
      </c>
      <c r="J110" s="46" t="str">
        <f t="shared" si="10"/>
        <v/>
      </c>
      <c r="K110" s="27">
        <f t="shared" si="19"/>
        <v>0</v>
      </c>
      <c r="L110" s="27">
        <f t="shared" si="19"/>
        <v>0</v>
      </c>
      <c r="M110" s="27">
        <f t="shared" si="19"/>
        <v>0</v>
      </c>
      <c r="N110" s="27">
        <f t="shared" si="19"/>
        <v>0</v>
      </c>
      <c r="O110" s="27">
        <f t="shared" si="19"/>
        <v>0</v>
      </c>
      <c r="P110" s="102"/>
    </row>
    <row r="111" spans="1:16">
      <c r="A111" s="71">
        <v>76</v>
      </c>
      <c r="B111" s="73"/>
      <c r="C111" s="31" t="s">
        <v>40</v>
      </c>
      <c r="D111" s="85"/>
      <c r="E111" s="85"/>
      <c r="F111" s="85"/>
      <c r="G111" s="85"/>
      <c r="H111" s="85"/>
      <c r="I111" s="85"/>
      <c r="J111" s="46" t="str">
        <f t="shared" si="10"/>
        <v/>
      </c>
      <c r="K111" s="85"/>
      <c r="L111" s="85"/>
      <c r="M111" s="85"/>
      <c r="N111" s="85"/>
      <c r="O111" s="85"/>
      <c r="P111" s="103" t="s">
        <v>341</v>
      </c>
    </row>
    <row r="112" spans="1:16">
      <c r="A112" s="71">
        <v>70</v>
      </c>
      <c r="B112" s="73"/>
      <c r="C112" s="31" t="s">
        <v>57</v>
      </c>
      <c r="D112" s="85"/>
      <c r="E112" s="85"/>
      <c r="F112" s="85"/>
      <c r="G112" s="85"/>
      <c r="H112" s="85"/>
      <c r="I112" s="85"/>
      <c r="J112" s="46" t="str">
        <f t="shared" si="10"/>
        <v/>
      </c>
      <c r="K112" s="85"/>
      <c r="L112" s="85"/>
      <c r="M112" s="85"/>
      <c r="N112" s="85"/>
      <c r="O112" s="85"/>
      <c r="P112" s="103" t="s">
        <v>342</v>
      </c>
    </row>
    <row r="113" spans="1:16">
      <c r="B113" s="73"/>
      <c r="C113" s="40" t="s">
        <v>112</v>
      </c>
      <c r="D113" s="85"/>
      <c r="E113" s="85"/>
      <c r="F113" s="85"/>
      <c r="G113" s="85"/>
      <c r="H113" s="85"/>
      <c r="I113" s="85"/>
      <c r="J113" s="46" t="str">
        <f t="shared" si="10"/>
        <v/>
      </c>
      <c r="K113" s="85"/>
      <c r="L113" s="85"/>
      <c r="M113" s="85"/>
      <c r="N113" s="85"/>
      <c r="O113" s="85"/>
    </row>
    <row r="114" spans="1:16">
      <c r="A114" s="71">
        <v>71</v>
      </c>
      <c r="B114" s="73"/>
      <c r="C114" s="31" t="s">
        <v>58</v>
      </c>
      <c r="D114" s="85"/>
      <c r="E114" s="85"/>
      <c r="F114" s="85"/>
      <c r="G114" s="85"/>
      <c r="H114" s="85"/>
      <c r="I114" s="85"/>
      <c r="J114" s="46" t="str">
        <f t="shared" si="10"/>
        <v/>
      </c>
      <c r="K114" s="85"/>
      <c r="L114" s="85"/>
      <c r="M114" s="85"/>
      <c r="N114" s="85"/>
      <c r="O114" s="85"/>
      <c r="P114" s="103" t="s">
        <v>343</v>
      </c>
    </row>
    <row r="115" spans="1:16">
      <c r="A115" s="71">
        <v>72</v>
      </c>
      <c r="B115" s="73"/>
      <c r="C115" s="31" t="s">
        <v>59</v>
      </c>
      <c r="D115" s="85"/>
      <c r="E115" s="85"/>
      <c r="F115" s="85"/>
      <c r="G115" s="85"/>
      <c r="H115" s="85"/>
      <c r="I115" s="85"/>
      <c r="J115" s="46" t="str">
        <f t="shared" si="10"/>
        <v/>
      </c>
      <c r="K115" s="85"/>
      <c r="L115" s="85"/>
      <c r="M115" s="85"/>
      <c r="N115" s="85"/>
      <c r="O115" s="85"/>
      <c r="P115" s="103" t="s">
        <v>344</v>
      </c>
    </row>
    <row r="116" spans="1:16">
      <c r="A116" s="71" t="s">
        <v>197</v>
      </c>
      <c r="B116" s="73"/>
      <c r="C116" s="21" t="s">
        <v>60</v>
      </c>
      <c r="D116" s="85"/>
      <c r="E116" s="85"/>
      <c r="F116" s="85"/>
      <c r="G116" s="85"/>
      <c r="H116" s="85"/>
      <c r="I116" s="85"/>
      <c r="J116" s="46" t="str">
        <f t="shared" si="10"/>
        <v/>
      </c>
      <c r="K116" s="85"/>
      <c r="L116" s="85"/>
      <c r="M116" s="85"/>
      <c r="N116" s="85"/>
      <c r="O116" s="85"/>
      <c r="P116" s="103" t="s">
        <v>345</v>
      </c>
    </row>
    <row r="117" spans="1:16">
      <c r="B117" s="73"/>
      <c r="C117" s="41" t="s">
        <v>61</v>
      </c>
      <c r="D117" s="39">
        <f>SUM(D111:D116)</f>
        <v>0</v>
      </c>
      <c r="E117" s="39">
        <f>SUM(E111:E116)</f>
        <v>0</v>
      </c>
      <c r="F117" s="39">
        <f t="shared" ref="F117:O117" si="20">SUM(F111:F116)</f>
        <v>0</v>
      </c>
      <c r="G117" s="39">
        <f t="shared" si="20"/>
        <v>0</v>
      </c>
      <c r="H117" s="39">
        <f t="shared" si="20"/>
        <v>0</v>
      </c>
      <c r="I117" s="39">
        <f t="shared" si="20"/>
        <v>0</v>
      </c>
      <c r="J117" s="46" t="str">
        <f t="shared" si="10"/>
        <v/>
      </c>
      <c r="K117" s="39">
        <f t="shared" si="20"/>
        <v>0</v>
      </c>
      <c r="L117" s="39">
        <f t="shared" si="20"/>
        <v>0</v>
      </c>
      <c r="M117" s="39">
        <f t="shared" si="20"/>
        <v>0</v>
      </c>
      <c r="N117" s="39">
        <f t="shared" si="20"/>
        <v>0</v>
      </c>
      <c r="O117" s="39">
        <f t="shared" si="20"/>
        <v>0</v>
      </c>
      <c r="P117" s="102"/>
    </row>
    <row r="118" spans="1:16">
      <c r="B118" s="73"/>
      <c r="C118" s="29" t="s">
        <v>41</v>
      </c>
      <c r="D118" s="10">
        <f>D110-D117</f>
        <v>0</v>
      </c>
      <c r="E118" s="10">
        <f>E110-E117</f>
        <v>0</v>
      </c>
      <c r="F118" s="10">
        <f t="shared" ref="F118:O118" si="21">F110-F117</f>
        <v>0</v>
      </c>
      <c r="G118" s="10">
        <f t="shared" si="21"/>
        <v>0</v>
      </c>
      <c r="H118" s="10">
        <f t="shared" si="21"/>
        <v>0</v>
      </c>
      <c r="I118" s="10">
        <f t="shared" si="21"/>
        <v>0</v>
      </c>
      <c r="J118" s="93" t="str">
        <f t="shared" si="10"/>
        <v/>
      </c>
      <c r="K118" s="10">
        <f t="shared" si="21"/>
        <v>0</v>
      </c>
      <c r="L118" s="10">
        <f t="shared" si="21"/>
        <v>0</v>
      </c>
      <c r="M118" s="10">
        <f t="shared" si="21"/>
        <v>0</v>
      </c>
      <c r="N118" s="10">
        <f t="shared" si="21"/>
        <v>0</v>
      </c>
      <c r="O118" s="10">
        <f t="shared" si="21"/>
        <v>0</v>
      </c>
      <c r="P118" s="102"/>
    </row>
    <row r="119" spans="1:16">
      <c r="B119" s="73"/>
      <c r="C119" s="21"/>
      <c r="D119" s="22"/>
      <c r="E119" s="22"/>
      <c r="F119" s="21"/>
      <c r="G119" s="22"/>
      <c r="H119" s="22"/>
      <c r="I119" s="22"/>
      <c r="J119" s="46"/>
      <c r="K119" s="49"/>
      <c r="L119" s="49"/>
      <c r="M119" s="49"/>
      <c r="N119" s="49"/>
      <c r="O119" s="49"/>
      <c r="P119" s="102"/>
    </row>
    <row r="120" spans="1:16">
      <c r="B120" s="73"/>
      <c r="C120" s="16" t="s">
        <v>42</v>
      </c>
      <c r="D120" s="22"/>
      <c r="E120" s="22"/>
      <c r="F120" s="16"/>
      <c r="G120" s="17"/>
      <c r="H120" s="22"/>
      <c r="I120" s="17"/>
      <c r="J120" s="46"/>
      <c r="K120" s="49"/>
      <c r="L120" s="49"/>
      <c r="M120" s="49"/>
      <c r="N120" s="49"/>
      <c r="O120" s="49"/>
      <c r="P120" s="102"/>
    </row>
    <row r="121" spans="1:16">
      <c r="B121" s="73"/>
      <c r="C121" s="31" t="s">
        <v>43</v>
      </c>
      <c r="D121" s="27">
        <f>D96+D101+D110</f>
        <v>0</v>
      </c>
      <c r="E121" s="27">
        <f>E96+E101+E110</f>
        <v>0</v>
      </c>
      <c r="F121" s="27">
        <f t="shared" ref="F121:O121" si="22">F96+F101+F110</f>
        <v>0</v>
      </c>
      <c r="G121" s="27">
        <f t="shared" si="22"/>
        <v>0</v>
      </c>
      <c r="H121" s="27">
        <f t="shared" si="22"/>
        <v>0</v>
      </c>
      <c r="I121" s="27">
        <f t="shared" si="22"/>
        <v>0</v>
      </c>
      <c r="J121" s="46" t="str">
        <f t="shared" si="10"/>
        <v/>
      </c>
      <c r="K121" s="27">
        <f t="shared" si="22"/>
        <v>0</v>
      </c>
      <c r="L121" s="27">
        <f t="shared" si="22"/>
        <v>0</v>
      </c>
      <c r="M121" s="27">
        <f t="shared" si="22"/>
        <v>0</v>
      </c>
      <c r="N121" s="27">
        <f t="shared" si="22"/>
        <v>0</v>
      </c>
      <c r="O121" s="27">
        <f t="shared" si="22"/>
        <v>0</v>
      </c>
      <c r="P121" s="102"/>
    </row>
    <row r="122" spans="1:16">
      <c r="B122" s="73"/>
      <c r="C122" s="21" t="s">
        <v>34</v>
      </c>
      <c r="D122" s="39">
        <f>D97+D102+D117</f>
        <v>0</v>
      </c>
      <c r="E122" s="39">
        <f>E97+E102+E117</f>
        <v>0</v>
      </c>
      <c r="F122" s="39">
        <f t="shared" ref="F122:O122" si="23">F97+F102+F117</f>
        <v>0</v>
      </c>
      <c r="G122" s="39">
        <f t="shared" si="23"/>
        <v>0</v>
      </c>
      <c r="H122" s="39">
        <f t="shared" si="23"/>
        <v>0</v>
      </c>
      <c r="I122" s="39">
        <f t="shared" si="23"/>
        <v>0</v>
      </c>
      <c r="J122" s="46" t="str">
        <f t="shared" si="10"/>
        <v/>
      </c>
      <c r="K122" s="39">
        <f t="shared" si="23"/>
        <v>0</v>
      </c>
      <c r="L122" s="39">
        <f t="shared" si="23"/>
        <v>0</v>
      </c>
      <c r="M122" s="39">
        <f t="shared" si="23"/>
        <v>0</v>
      </c>
      <c r="N122" s="39">
        <f t="shared" si="23"/>
        <v>0</v>
      </c>
      <c r="O122" s="39">
        <f t="shared" si="23"/>
        <v>0</v>
      </c>
      <c r="P122" s="102"/>
    </row>
    <row r="123" spans="1:16">
      <c r="B123" s="73"/>
      <c r="C123" s="23" t="s">
        <v>44</v>
      </c>
      <c r="D123" s="12">
        <f>D121-D122</f>
        <v>0</v>
      </c>
      <c r="E123" s="12">
        <f>E121-E122</f>
        <v>0</v>
      </c>
      <c r="F123" s="12">
        <f t="shared" ref="F123:O123" si="24">F121-F122</f>
        <v>0</v>
      </c>
      <c r="G123" s="12">
        <f t="shared" si="24"/>
        <v>0</v>
      </c>
      <c r="H123" s="12">
        <f t="shared" si="24"/>
        <v>0</v>
      </c>
      <c r="I123" s="12">
        <f t="shared" si="24"/>
        <v>0</v>
      </c>
      <c r="J123" s="94" t="str">
        <f t="shared" si="10"/>
        <v/>
      </c>
      <c r="K123" s="12">
        <f t="shared" si="24"/>
        <v>0</v>
      </c>
      <c r="L123" s="12">
        <f t="shared" si="24"/>
        <v>0</v>
      </c>
      <c r="M123" s="12">
        <f t="shared" si="24"/>
        <v>0</v>
      </c>
      <c r="N123" s="12">
        <f t="shared" si="24"/>
        <v>0</v>
      </c>
      <c r="O123" s="12">
        <f t="shared" si="24"/>
        <v>0</v>
      </c>
      <c r="P123" s="102"/>
    </row>
  </sheetData>
  <mergeCells count="12">
    <mergeCell ref="H1:H2"/>
    <mergeCell ref="I1:I2"/>
    <mergeCell ref="A1:A2"/>
    <mergeCell ref="P1:P2"/>
    <mergeCell ref="D1:D2"/>
    <mergeCell ref="J1:J2"/>
    <mergeCell ref="K1:O1"/>
    <mergeCell ref="C1:C2"/>
    <mergeCell ref="E1:E2"/>
    <mergeCell ref="F1:F2"/>
    <mergeCell ref="G1:G2"/>
    <mergeCell ref="B1:B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page_garde</vt:lpstr>
      <vt:lpstr>Taux</vt:lpstr>
      <vt:lpstr>Projections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 Berghmans</dc:creator>
  <cp:lastModifiedBy>DGO5-DOUMONT Emeline</cp:lastModifiedBy>
  <cp:lastPrinted>2018-06-29T10:22:25Z</cp:lastPrinted>
  <dcterms:created xsi:type="dcterms:W3CDTF">2014-09-21T18:29:06Z</dcterms:created>
  <dcterms:modified xsi:type="dcterms:W3CDTF">2018-09-10T13:05:33Z</dcterms:modified>
</cp:coreProperties>
</file>